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9756" windowHeight="11640" activeTab="6"/>
  </bookViews>
  <sheets>
    <sheet name="Anexa MOF" sheetId="1" r:id="rId1"/>
    <sheet name="Anexa" sheetId="2" r:id="rId2"/>
    <sheet name="Anexa 1" sheetId="3" r:id="rId3"/>
    <sheet name="Anexa 2" sheetId="4" r:id="rId4"/>
    <sheet name="Anexa 3" sheetId="5" r:id="rId5"/>
    <sheet name="Anexa 4" sheetId="6" r:id="rId6"/>
    <sheet name="Anexa 5" sheetId="7" r:id="rId7"/>
  </sheets>
  <externalReferences>
    <externalReference r:id="rId10"/>
  </externalReferences>
  <definedNames>
    <definedName name="_xlnm.Print_Area" localSheetId="1">'Anexa'!$A$1:$K$36</definedName>
    <definedName name="_xlnm.Print_Area" localSheetId="2">'Anexa 1'!$A$1:$M$90</definedName>
    <definedName name="_xlnm.Print_Area" localSheetId="3">'Anexa 2'!$A$1:$P$192</definedName>
    <definedName name="_xlnm.Print_Area" localSheetId="5">'Anexa 4'!$A$1:$I$91</definedName>
    <definedName name="_xlnm.Print_Area" localSheetId="6">'Anexa 5'!$A$1:$L$26</definedName>
    <definedName name="_xlnm.Print_Area" localSheetId="0">'Anexa MOF'!$A$1:$G$70</definedName>
    <definedName name="_xlnm.Print_Titles" localSheetId="1">'Anexa'!$1:$8</definedName>
    <definedName name="_xlnm.Print_Titles" localSheetId="2">'Anexa 1'!$9:$11</definedName>
    <definedName name="_xlnm.Print_Titles" localSheetId="3">'Anexa 2'!$9:$12</definedName>
    <definedName name="_xlnm.Print_Titles" localSheetId="5">'Anexa 4'!$1:$11</definedName>
  </definedNames>
  <calcPr fullCalcOnLoad="1"/>
</workbook>
</file>

<file path=xl/sharedStrings.xml><?xml version="1.0" encoding="utf-8"?>
<sst xmlns="http://schemas.openxmlformats.org/spreadsheetml/2006/main" count="749" uniqueCount="429">
  <si>
    <t>Aprobat</t>
  </si>
  <si>
    <t>Realizat</t>
  </si>
  <si>
    <t xml:space="preserve">INDICATORI </t>
  </si>
  <si>
    <t>Mii lei</t>
  </si>
  <si>
    <t>%</t>
  </si>
  <si>
    <t>Cheltuieli de exploatare, din care:</t>
  </si>
  <si>
    <t>REZULTATUL BRUT (profit/pierdere)</t>
  </si>
  <si>
    <t>VENITURI DIN FONDURI EUROPENE</t>
  </si>
  <si>
    <t>SURSE DE FINANŢARE A INVESTIŢIILOR, din care:</t>
  </si>
  <si>
    <t>DATE DE FUNDAMENTARE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</si>
  <si>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</si>
  <si>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</si>
  <si>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</si>
  <si>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</si>
  <si>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</si>
  <si>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</si>
  <si>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</si>
  <si>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</si>
  <si>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</si>
  <si>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</si>
  <si>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</si>
  <si>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</si>
  <si>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</si>
  <si>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</si>
  <si>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</si>
  <si>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</si>
  <si>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</si>
  <si>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</si>
  <si>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</si>
  <si>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</si>
  <si>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</si>
  <si>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</si>
  <si>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</si>
  <si>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</si>
  <si>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</si>
  <si>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</si>
  <si>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</si>
  <si>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</si>
  <si>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</si>
  <si>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</si>
  <si>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</si>
  <si>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</si>
  <si>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</si>
  <si>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</si>
  <si>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</si>
  <si>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</si>
  <si>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</si>
  <si>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Nr. rd.</t>
  </si>
  <si>
    <t>7=6/5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</si>
  <si>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</si>
  <si>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</si>
  <si>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</si>
  <si>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</si>
  <si>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</si>
  <si>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>X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</si>
  <si>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</si>
  <si>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</si>
  <si>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</si>
  <si>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</si>
  <si>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</si>
  <si>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</si>
  <si>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</si>
  <si>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</si>
  <si>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</si>
  <si>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</si>
  <si>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</si>
  <si>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</si>
  <si>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</si>
  <si>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</si>
  <si>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</si>
  <si>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</si>
  <si>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</si>
  <si>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</si>
  <si>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</si>
  <si>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</si>
  <si>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</si>
  <si>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</si>
  <si>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</si>
  <si>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</si>
  <si>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</si>
  <si>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</si>
  <si>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</si>
  <si>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</si>
  <si>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</si>
  <si>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</si>
  <si>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</si>
  <si>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</si>
  <si>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</si>
  <si>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</si>
  <si>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</si>
  <si>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</si>
  <si>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</si>
  <si>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</si>
  <si>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</si>
  <si>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</si>
  <si>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cu personalul , din care:</t>
  </si>
  <si>
    <t>alte cheltuieli de exploatare</t>
  </si>
  <si>
    <t>Cheltuieli financiare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</si>
  <si>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</si>
  <si>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</si>
  <si>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Plăţi restante, în preţuri curente</t>
  </si>
  <si>
    <t xml:space="preserve">Creanţe restante, în preţuri curente </t>
  </si>
  <si>
    <t>Anexa nr.3</t>
  </si>
  <si>
    <t>Anexa nr.4</t>
  </si>
  <si>
    <t>din valorificarea certificatelor CO2</t>
  </si>
  <si>
    <t>A.</t>
  </si>
  <si>
    <t xml:space="preserve"> cheltuieli cu bunuri si servicii</t>
  </si>
  <si>
    <t>B.</t>
  </si>
  <si>
    <t>alte cheltuieli  cu personalul, din care:</t>
  </si>
  <si>
    <t xml:space="preserve"> cheltuieli cu plati compensatorii aferente disponibilizarilor de personal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</si>
  <si>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</si>
  <si>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</si>
  <si>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</si>
  <si>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</si>
  <si>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</si>
  <si>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</si>
  <si>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</si>
  <si>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</si>
  <si>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</si>
  <si>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</si>
  <si>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</si>
  <si>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</si>
  <si>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</si>
  <si>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</si>
  <si>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</si>
  <si>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</si>
  <si>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</si>
  <si>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</si>
  <si>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</si>
  <si>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</si>
  <si>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</si>
  <si>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</si>
  <si>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</si>
  <si>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</si>
  <si>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</si>
  <si>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</si>
  <si>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</si>
  <si>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</si>
  <si>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</si>
  <si>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</si>
  <si>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</si>
  <si>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</si>
  <si>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</si>
  <si>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</si>
  <si>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</si>
  <si>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</si>
  <si>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</si>
  <si>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</si>
  <si>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</si>
  <si>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</si>
  <si>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</si>
  <si>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</si>
  <si>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</si>
  <si>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</si>
  <si>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</si>
  <si>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</si>
  <si>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</si>
  <si>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</si>
  <si>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</si>
  <si>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Rezultat brut</t>
  </si>
  <si>
    <t xml:space="preserve"> b) sporuri, prime şi alte bonificaţii aferente salariului de bază (conform CCM)</t>
  </si>
  <si>
    <t>9=7/5</t>
  </si>
  <si>
    <t>10=8/7</t>
  </si>
  <si>
    <t>Termen de realizare</t>
  </si>
  <si>
    <t>Măsuri</t>
  </si>
  <si>
    <t>Detalierea indicatorilor economico-financiari prevăzuţi în bugetul de venituri şi cheltuieli</t>
  </si>
  <si>
    <t>Nr.crt.</t>
  </si>
  <si>
    <t xml:space="preserve">  Influenţe (+/-) </t>
  </si>
  <si>
    <t xml:space="preserve"> Influenţe   (+/-)</t>
  </si>
  <si>
    <t xml:space="preserve"> Influenţe  (+/-)</t>
  </si>
  <si>
    <t>Măsuri de îmbunătăţire a rezultatului brut şi reducere a arieratelor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</si>
  <si>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</si>
  <si>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</si>
  <si>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</si>
  <si>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</si>
  <si>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</si>
  <si>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</si>
  <si>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</si>
  <si>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</si>
  <si>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</si>
  <si>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>f2)</t>
  </si>
  <si>
    <t>f2.1)</t>
  </si>
  <si>
    <t>f3)</t>
  </si>
  <si>
    <t>f4)</t>
  </si>
  <si>
    <t>f5)</t>
  </si>
  <si>
    <t>venituri din provizioane şi ajustări pentru depreciere sau pierderi de valoare , din care: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</si>
  <si>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</si>
  <si>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</si>
  <si>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</si>
  <si>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</si>
  <si>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</si>
  <si>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</si>
  <si>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</si>
  <si>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</si>
  <si>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</si>
  <si>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</si>
  <si>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</si>
  <si>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</si>
  <si>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</si>
  <si>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</si>
  <si>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</si>
  <si>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</si>
  <si>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Preliminat</t>
  </si>
  <si>
    <t>a)-amortizare</t>
  </si>
  <si>
    <t>b)-profit</t>
  </si>
  <si>
    <t>Alocatii de la buget</t>
  </si>
  <si>
    <t>a)-interne</t>
  </si>
  <si>
    <t>b)-externe</t>
  </si>
  <si>
    <t>Alte surse, din care:</t>
  </si>
  <si>
    <t>CHELTUIELI PENTRU INVESTITII, din care:</t>
  </si>
  <si>
    <t>Investitii in curs, din care:</t>
  </si>
  <si>
    <t>a)pentru bunurile prorietatea privata a operatorului economic:</t>
  </si>
  <si>
    <t xml:space="preserve">b) pentru bunurile de natura domeniului public al statului </t>
  </si>
  <si>
    <t>sau al unitatii administrativ teritoriale:</t>
  </si>
  <si>
    <t>c)pentru bunurile de natura domeniului privat al statului sau al</t>
  </si>
  <si>
    <t>unitatii administrativ teritoriale:</t>
  </si>
  <si>
    <t xml:space="preserve">d)pentru bunurile luate in concesiune, inchiriate sau in locatie </t>
  </si>
  <si>
    <t xml:space="preserve">de gestiune,exclusiv cele din domeniul public sau privat al </t>
  </si>
  <si>
    <t>statului sau al unitatii administrativ teritoriale:</t>
  </si>
  <si>
    <t>Investitii noi, din care:</t>
  </si>
  <si>
    <t>Investitii efectuate la imobilizarile corporale existente</t>
  </si>
  <si>
    <t>(modernizari), din care:</t>
  </si>
  <si>
    <t>Dotari (alte achizitii de imobilizari corporale)</t>
  </si>
  <si>
    <t>Rambursari de rate aferente creditelor pentru investitii,din care:</t>
  </si>
  <si>
    <t>a) interne (pt fonduri proprii)</t>
  </si>
  <si>
    <t>b) externe</t>
  </si>
  <si>
    <t>alte venituri din exploatare (Rd.15+Rd.16+Rd.19+Rd.20+Rd.21), din care:</t>
  </si>
  <si>
    <t>cheltuieli de protocol, reclamă şi publicitate (Rd.51+Rd.53), din care:</t>
  </si>
  <si>
    <t>C0</t>
  </si>
  <si>
    <t>f1.1)</t>
  </si>
  <si>
    <t>f1.2)</t>
  </si>
  <si>
    <t>venituri neimpozabile</t>
  </si>
  <si>
    <t xml:space="preserve"> - pret mediu (p)</t>
  </si>
  <si>
    <t>Plati restante</t>
  </si>
  <si>
    <t>Venituri totale din exploatare, din care:</t>
  </si>
  <si>
    <t>transferuri, cf. prevederilor legale in vigoare</t>
  </si>
  <si>
    <t>subventii cf. prevederilor legale in vigoare</t>
  </si>
  <si>
    <t>cheltuieli aferente contractului de mandat si a altor organe de conducere si control, comisii si comitete</t>
  </si>
  <si>
    <t xml:space="preserve">   -  dividende cuvenite bugetului de stat </t>
  </si>
  <si>
    <t xml:space="preserve">   -  dividende cuvenite bugetului local</t>
  </si>
  <si>
    <t xml:space="preserve">   -  dividende cuvenite altor actionari</t>
  </si>
  <si>
    <t>4=3/2</t>
  </si>
  <si>
    <t>- provizioane in legatura cu contractul de mandat</t>
  </si>
  <si>
    <t>Anexa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</si>
  <si>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</si>
  <si>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nr.5</t>
  </si>
  <si>
    <t>Gradul de realizare al veniturilor totale</t>
  </si>
  <si>
    <t xml:space="preserve"> </t>
  </si>
  <si>
    <t>Alocatii de la buget pt perdele forestiere de protectie</t>
  </si>
  <si>
    <t>ch. cu salariile</t>
  </si>
  <si>
    <t xml:space="preserve">Câştigul mediu lunar pe salariat (lei/persoană) determinat pe baza cheltuielilor de natura salariala </t>
  </si>
  <si>
    <t>Măsuri de îmbunătăţire a rezultatului brut şi reducere a platilor restante</t>
  </si>
  <si>
    <t>Credite pentru finanţarea activităţii curente (soldul rămas de rambursat)</t>
  </si>
  <si>
    <t>subvenţii, cf. prevederilor  legale în vigoare</t>
  </si>
  <si>
    <t>din producţia de imobilizări</t>
  </si>
  <si>
    <t xml:space="preserve"> - active corporale</t>
  </si>
  <si>
    <t xml:space="preserve"> - tichete cadou potrivit Legii nr.193/2006, cu modificările ulterioare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</si>
  <si>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</si>
  <si>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</si>
  <si>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r>
      <t>cheltuieli de deplasare, detaşare, transfer,</t>
    </r>
    <r>
      <rPr>
        <sz val="10"/>
        <rFont val="Arial"/>
        <family val="0"/>
      </rPr>
      <t xml:space="preserve"> din care:</t>
    </r>
  </si>
  <si>
    <t>alte cheltuieli cu serviciile executate de terţi, din care:</t>
  </si>
  <si>
    <r>
      <t xml:space="preserve"> </t>
    </r>
    <r>
      <rPr>
        <sz val="10"/>
        <rFont val="Arial"/>
        <family val="0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</si>
  <si>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cheltuieli privind recrutarea şi plasarea personalului de conducere cf. Ordonanţei de urgenţă a Guvernului nr. 109/2011</t>
  </si>
  <si>
    <t>ch. cu taxa de autorizare</t>
  </si>
  <si>
    <r>
      <t>cheltuieli cu alte taxe şi impozite</t>
    </r>
    <r>
      <rPr>
        <b/>
        <sz val="10"/>
        <rFont val="Arial"/>
        <family val="2"/>
      </rPr>
      <t xml:space="preserve"> </t>
    </r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</si>
  <si>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</si>
  <si>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</si>
  <si>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-componenta fixă</t>
  </si>
  <si>
    <t>-componenta variabilă</t>
  </si>
  <si>
    <t>b) pentru consiliul de administraţie/consiliul de supraveghere, din care:</t>
  </si>
  <si>
    <t xml:space="preserve">cheltuieli privind ajustările şi provizioanele </t>
  </si>
  <si>
    <t xml:space="preserve">-provizioane privind participarea la profit a salariaţilor </t>
  </si>
  <si>
    <t xml:space="preserve"> b)</t>
  </si>
  <si>
    <t>Elemente de calcul a productivitatii muncii in  unităţi fizice, din care</t>
  </si>
  <si>
    <t xml:space="preserve"> - valoare=QPF x  p</t>
  </si>
  <si>
    <t>Plăţi restante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</si>
  <si>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</si>
  <si>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</si>
  <si>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</si>
  <si>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local</t>
  </si>
  <si>
    <t xml:space="preserve"> - de la alte entitati</t>
  </si>
  <si>
    <t>din care:</t>
  </si>
  <si>
    <t>x</t>
  </si>
  <si>
    <t>Venituri din exploatare (diminuate cu sumele primite de la bugetul de stat)</t>
  </si>
  <si>
    <t>Data finalizarii investitiei</t>
  </si>
  <si>
    <t>SURSE DE FINANTARE A INVESTITIILOR, din care:</t>
  </si>
  <si>
    <t>cheltuieli privind dobânzile, din care:</t>
  </si>
  <si>
    <t>cheltuieli din diferenţe de curs valutar, din care:</t>
  </si>
  <si>
    <t>ch.de sponsorizare in domeniul medical si sanatate</t>
  </si>
  <si>
    <t>ch. de sponsorizare in domeniile educatie, invatamant, social si sport, din care:</t>
  </si>
  <si>
    <t xml:space="preserve">     - pentru cluburile sportive</t>
  </si>
  <si>
    <t>ch. de sponsorizare pentru alte actiuni si activitati</t>
  </si>
  <si>
    <t>Alocaţii de la buget, din care:</t>
  </si>
  <si>
    <t>c) vouchere de vacanţă;</t>
  </si>
  <si>
    <t>Cheltuieli cu contributiile datorate de angajator</t>
  </si>
  <si>
    <t>Venituri totale din exploatare, din care: (Rd.2)</t>
  </si>
  <si>
    <t>- venituri din subvenții și transferuri</t>
  </si>
  <si>
    <t>- alte venituri care nu se iau în calcul la determinarea productivității muncii, cf. Legii anuale a bugetului de stat</t>
  </si>
  <si>
    <t xml:space="preserve">Câştigul mediu  lunar pe salariat (lei/persoană) determinat pe baza cheltuielilor de natură salarială recalculat cf. Legii anuale a bugetului de stat </t>
  </si>
  <si>
    <t>Productivitatea muncii în unităţi valorice pe total personal mediu recalculată cf. Legii anuale a bugetului de stat (mii lei/persoană)</t>
  </si>
  <si>
    <t xml:space="preserve"> - cantitatea de produse finite (QPF)</t>
  </si>
  <si>
    <t>- sumele reprezentând creșteri ale câștigului mediu brut pe salariat datorate majorării salariului de bază minim brut pe țară garantat în plată și alte cheltuieli de natură salarială</t>
  </si>
  <si>
    <t>Cheltuieli cu contribuțiile datorate de angajator</t>
  </si>
  <si>
    <t>Nr.mediu de salariaţi total</t>
  </si>
  <si>
    <t>Productivitatea muncii în unităţi fizice pe total personal mediu (cantitate produse finite / persoana)</t>
  </si>
  <si>
    <t xml:space="preserve">VENITURI TOTALE  </t>
  </si>
  <si>
    <t>Venituri din exploatare, din care:</t>
  </si>
  <si>
    <t xml:space="preserve">CHELTUIELI TOTALE </t>
  </si>
  <si>
    <t xml:space="preserve"> cheltuieli cu bunuri si servicii, din care:</t>
  </si>
  <si>
    <t>cheltuieli cu personalul, din care:</t>
  </si>
  <si>
    <t>cheltuieli aferente contractului de mandat</t>
  </si>
  <si>
    <t>Regia Națională a Pădurilor - ROMSILVA</t>
  </si>
  <si>
    <t>Trimestrul I</t>
  </si>
  <si>
    <t>Trimestrul II (cumulat)</t>
  </si>
  <si>
    <t>Trimestrul III (cumulat)</t>
  </si>
  <si>
    <t>Productivitatea muncii în unităţi fizice pe total personal mediu (cantitate produse finite/persoană) W=QPF/Rd.152</t>
  </si>
  <si>
    <t>BUGETUL  DE  VENITURI  ŞI  CHELTUIELI  PE  ANUL 2020</t>
  </si>
  <si>
    <t>Propuneri  2020</t>
  </si>
  <si>
    <t>Estimări 2021</t>
  </si>
  <si>
    <t>Estimări 2022</t>
  </si>
  <si>
    <t>VENITURI TOTALE  (Rd.1=Rd.2+Rd.5)</t>
  </si>
  <si>
    <t>CHELTUIELI TOTALE  (Rd.6=Rd.7+Rd.19)</t>
  </si>
  <si>
    <t>Cheltuieli de natura salariala (Rd.12+Rd.13)</t>
  </si>
  <si>
    <t>IMPOZIT PE PROFIT CURENT</t>
  </si>
  <si>
    <t>IMPOZIT PE PROFIT AMÂNAT</t>
  </si>
  <si>
    <t>VENITURI DIN IMPOZITUL PE PRIFIT AMÂNAT</t>
  </si>
  <si>
    <t>IMPOZITUL SPECIFIC UNOR ACTIVITĂȚI</t>
  </si>
  <si>
    <t>ALTE IMPOZITE NEPREZENTATE LA ELEMENTELE DE MAI SUS</t>
  </si>
  <si>
    <t>PROFITUL/PIERDEREA NETĂ A PERIOADEI DE RAPORTARE (Rd. 26=Rd.20-Rd.21-Rd.22+Rd.23-Rd.24-Rd.25), din care:</t>
  </si>
  <si>
    <t>Profitul contabil rămas după deducerea sumelor de la Rd. 27, 28, 29, 30, 31 ( Rd. 32= Rd.26-(Rd.27 la Rd. 31)&gt;= 0)</t>
  </si>
  <si>
    <t>Profitul nerepartizat pe destinaţiile prevăzute la Rd.33 - Rd.34 se repartizează la alte rezerve şi constituie sursă proprie de finanţare</t>
  </si>
  <si>
    <t>alocatii bugetare aferente platii angajamentelor din anii anteriori</t>
  </si>
  <si>
    <t>Productivitatea muncii în unităţi valorice pe total personal mediu  (mii lei/persoană) (Rd.2/Rd.51)</t>
  </si>
  <si>
    <t>Cheltuieli totale la 1000 lei venituri totale        (Rd.6/Rd.1)x1000</t>
  </si>
  <si>
    <t>3a</t>
  </si>
  <si>
    <t>4a</t>
  </si>
  <si>
    <t>6a</t>
  </si>
  <si>
    <t>6b</t>
  </si>
  <si>
    <t>6c</t>
  </si>
  <si>
    <t>8=5/3a</t>
  </si>
  <si>
    <t>Prevederi an 2019</t>
  </si>
  <si>
    <t>Realizat an 2018</t>
  </si>
  <si>
    <t xml:space="preserve">Conform Hotărârii CA </t>
  </si>
  <si>
    <t>Propuneri 2020</t>
  </si>
  <si>
    <t>An 2020</t>
  </si>
  <si>
    <t>VENITURI TOTALE (Rd.1=Rd.2+Rd.22)</t>
  </si>
  <si>
    <t>Venituri totale din exploatare (Rd.2=Rd.3+Rd.8+Rd.9+Rd.12+Rd.13+Rd.14), din care:</t>
  </si>
  <si>
    <t xml:space="preserve">din producţia vândută (Rd.3=Rd.4+Rd.5+Rd.6+Rd.7), din care: </t>
  </si>
  <si>
    <t xml:space="preserve">din subvenţii şi transferuri de exploatare aferente cifrei de afaceri nete (Rd.9=Rd.10+Rd.11), din care: </t>
  </si>
  <si>
    <t>din vânzarea activelor şi alte operaţii de capital (Rd.16=Rd.17+Rd.18), din care:</t>
  </si>
  <si>
    <t>Venituri financiare (Rd.22=Rd.23+Rd.24+Rd.25+Rd.26+Rd.27), din care:</t>
  </si>
  <si>
    <t>CHELTUIELI TOTALE  (Rd.28=Rd.29+Rd.130)</t>
  </si>
  <si>
    <t xml:space="preserve">Cheltuieli de exploatare (Rd.29=Rd.30+Rd.78+Rd.85+Rd.113), din care: </t>
  </si>
  <si>
    <t xml:space="preserve">A. Cheltuieli cu bunuri şi servicii (Rd.30=Rd.31+Rd.39+Rd.45), din care: </t>
  </si>
  <si>
    <t>Cheltuieli privind stocurile (Rd.31=Rd.32+Rd.33+Rd.36+Rd.37+Rd.38), din care:</t>
  </si>
  <si>
    <t xml:space="preserve">Cheltuieli privind serviciile executate de terţi (Rd.39=Rd.40+Rd.41+Rd.44), din care: </t>
  </si>
  <si>
    <t>cheltuieli privind chiriile (Rd.41=Rd.42+Rd.43) din care:</t>
  </si>
  <si>
    <t xml:space="preserve">Cheltuieli cu alte servicii executate de terţi(Rd.45=Rd.46+Rd.47+Rd.49+Rd.56+Rd.61 +Rd.62+Rd.66+Rd.67+Rd.68+Rd.77), din care: </t>
  </si>
  <si>
    <t>Ch. cu sponsorizarea, potrivit O.U.G. nr.2/2015 (Rd.56=Rd.57+Rd.58+Rd.60), din care:</t>
  </si>
  <si>
    <t xml:space="preserve">     - cheltuieli cu diurna (Rd.63=Rd.64+Rd.65), din care: </t>
  </si>
  <si>
    <t xml:space="preserve">B  Cheltuieli cu impozite, taxe şi vărsăminte asimilate (Rd.78=Rd.79+Rd.80+Rd.81+Rd.82+Rd.83+Rd.84), din care: </t>
  </si>
  <si>
    <t>C. Cheltuieli cu personalul (Rd.85=Rd.86+ Rd.99+ Rd.103+Rd.112), din care:</t>
  </si>
  <si>
    <t>Cheltuieli de natură salarială (Rd.86=Rd.87+ Rd.91)</t>
  </si>
  <si>
    <t>Cheltuieli  cu salariile (Rd.87=Rd.88+Rd.89+Rd.90), din care:</t>
  </si>
  <si>
    <t xml:space="preserve">Bonusuri (Rd.91=Rd.92+Rd.95+Rd.96+ Rd.97+ Rd.98), din care: </t>
  </si>
  <si>
    <t>a) cheltuieli sociale prevăzute la art.25 din Legea nr. 227/2015 privind Codul fiscal)*, cu modificările şi completările ulterioare, din care:</t>
  </si>
  <si>
    <t>Alte cheltuieli cu personalul (Rd.99=Rd.100+Rd.101+Rd.102), din care:</t>
  </si>
  <si>
    <t>Cheltuieli aferente contractului de mandat si a altor organe de conducere si control, comisii si comitete (Rd.103=Rd.104+Rd.107+Rd.110+ Rd.111), din care:</t>
  </si>
  <si>
    <t>c) pentru cenzori</t>
  </si>
  <si>
    <t>D. Alte cheltuieli de exploatare (Rd.113=Rd.114+Rd.117+Rd.118+Rd.119+Rd.120+Rd.121), din care:</t>
  </si>
  <si>
    <t>cheltuieli cu majorări şi penalităţi (Rd.114=Rd.115+Rd.116), din care:</t>
  </si>
  <si>
    <t>ajustări şi deprecieri pentru pierdere de valoare şi provizioane (Rd.121=Rd.122-Rd.125), din care:</t>
  </si>
  <si>
    <t>din anularea provizioanelor (Rd.126=Rd.127+Rd.128+Rd.129), din care:</t>
  </si>
  <si>
    <t xml:space="preserve">Cheltuieli financiare (Rd.130=Rd.131+Rd.134+Rd.137), din care: </t>
  </si>
  <si>
    <t>REZULTATUL BRUT (profit/pierdere)   (rd.138=Rd.1-Rd.28)</t>
  </si>
  <si>
    <t>Cheltuieli totale din exploatare, din care: (Rd.29)</t>
  </si>
  <si>
    <t xml:space="preserve"> - alte cheltuieli din exploatare care nu se iau în calcul la determinarea rezultatului brut realizat în anul precedent, cf. Legii anuale a bugetului de stat</t>
  </si>
  <si>
    <t>Cheltuieli de natură salarială (Rd.86), din care: **)</t>
  </si>
  <si>
    <t>- sumele reprezentând creșteri ale cheltuielilor de natură salarială aferente reîntregirii acestora, pentru întregul an 2020, determinate ca urmare a acordării unor creșteri salariale sau / și a creșterii numărului de personal în anul 2019</t>
  </si>
  <si>
    <r>
      <t xml:space="preserve">Câştigul mediu  lunar pe salariat (lei/persoană) determinat pe baza cheltuielilor de natură salarială 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Rd.147/Rd.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/12*1000)</t>
    </r>
  </si>
  <si>
    <r>
      <t xml:space="preserve">Câştigul mediu  lunar pe salariat (lei/persoană) determinat pe baza cheltuielilor de natură salarială, cf. OG 26/2013 </t>
    </r>
    <r>
      <rPr>
        <b/>
        <sz val="10"/>
        <color indexed="8"/>
        <rFont val="Arial"/>
        <family val="2"/>
      </rPr>
      <t>[(</t>
    </r>
    <r>
      <rPr>
        <b/>
        <sz val="10"/>
        <color indexed="8"/>
        <rFont val="Arial"/>
        <family val="2"/>
      </rPr>
      <t>Rd.147 – rd.92* -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rd.97)/Rd.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</t>
    </r>
  </si>
  <si>
    <t>Câştigul mediu  lunar pe salariat (lei/persoană) determinat pe baza cheltuielilor de natură salarială, recalculat cf. OG nr.26/2013 și Legii anuale a bugetului de stat</t>
  </si>
  <si>
    <t>147a)</t>
  </si>
  <si>
    <t>147b)</t>
  </si>
  <si>
    <t>Productivitatea muncii în unităţi valorice pe total personal mediu (mii lei/persoană) (Rd.2/Rd.149)</t>
  </si>
  <si>
    <t xml:space="preserve"> - pondere in venituri totale de exploatare =   Rd.157/Rd.2</t>
  </si>
  <si>
    <t xml:space="preserve"> - de la bugetul de stat</t>
  </si>
  <si>
    <t>Redistribuiri / distribuiri totale cf. OUG nr.29/2017, din care:</t>
  </si>
  <si>
    <t xml:space="preserve"> - alte rezerve</t>
  </si>
  <si>
    <t xml:space="preserve"> - rezultatul reportat</t>
  </si>
  <si>
    <t>Prevederi  an 2018</t>
  </si>
  <si>
    <t>Prevederi  an precedent 2019</t>
  </si>
  <si>
    <t>Venituri  totale (rd.1+rd.2), din care:</t>
  </si>
  <si>
    <t>Preliminat  2019</t>
  </si>
  <si>
    <t>Nr. crt.</t>
  </si>
  <si>
    <t>Anexa 0</t>
  </si>
  <si>
    <t>Realizat la data de 31.12.2019</t>
  </si>
  <si>
    <t>RNP + SURSE PROPRII</t>
  </si>
  <si>
    <t>FONDURI EUROPENE</t>
  </si>
  <si>
    <t>8=6/4*100</t>
  </si>
  <si>
    <t>9=7/5*100</t>
  </si>
  <si>
    <t xml:space="preserve"> -  cifra de afaceri, din care:</t>
  </si>
  <si>
    <t>- venituri din servicii prestate catre RNP</t>
  </si>
  <si>
    <t xml:space="preserve">ch. cu salariile </t>
  </si>
  <si>
    <t>cheltuieli cu asigurările şi protecţia socială, fondurile speciale şi alte obligaţii legale</t>
  </si>
  <si>
    <t>Nr. mediu de salariati total</t>
  </si>
  <si>
    <t xml:space="preserve">  DIRECTOR,</t>
  </si>
  <si>
    <t>Contabil sef,</t>
  </si>
  <si>
    <t>REGIA NAŢIONALĂ A PĂDURILOR - ROMSILVA</t>
  </si>
  <si>
    <t>Programul de investitii, dotari si sursele de finantare</t>
  </si>
  <si>
    <t>Realizat/ preliminat</t>
  </si>
  <si>
    <t>Fonduri europene</t>
  </si>
  <si>
    <t>Imprumut RNP</t>
  </si>
  <si>
    <t>Contabil șef,</t>
  </si>
  <si>
    <t xml:space="preserve"> Preliminat </t>
  </si>
  <si>
    <t>Cresterea veniturilor proprii</t>
  </si>
  <si>
    <t>Cresterea  preturilor la combustibil, energie</t>
  </si>
  <si>
    <t>Cauza 2…………………….</t>
  </si>
  <si>
    <t xml:space="preserve">Alte cauze                        </t>
  </si>
  <si>
    <t>Conform Ordin 661/2019</t>
  </si>
  <si>
    <t>ADMINISTRAȚIA PARCULUI NAȚIONAL CĂLIMANI</t>
  </si>
  <si>
    <t>ADMINISTRAȚIA PARCULUI NAȚIONAL CĂLIMANI R.A</t>
  </si>
  <si>
    <t>Adresa:Com. Șaru Dornei, Nr. 54 C, Jud. Suceava</t>
  </si>
  <si>
    <t>Director</t>
  </si>
  <si>
    <t>Ing. Bîrlădeanu Basarab</t>
  </si>
  <si>
    <t>Contabil Șef</t>
  </si>
  <si>
    <t>Ec. Tărnăuceanu Paula</t>
  </si>
  <si>
    <t xml:space="preserve">                              DIRECTOR,                                                    Contabil sef,</t>
  </si>
  <si>
    <t>Administrația Parcului Național Călimani R.A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</si>
</sst>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  <numFmt numFmtId="189" formatCode="#,##0.000"/>
    <numFmt numFmtId="190" formatCode="#,##0.0000"/>
    <numFmt numFmtId="191" formatCode="#,##0.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Fill="1" applyBorder="1" applyAlignment="1">
      <alignment vertical="center"/>
      <protection/>
    </xf>
    <xf numFmtId="0" fontId="3" fillId="0" borderId="0" xfId="58" applyFont="1" applyFill="1" applyAlignment="1">
      <alignment wrapText="1"/>
      <protection/>
    </xf>
    <xf numFmtId="0" fontId="1" fillId="0" borderId="0" xfId="58" applyFont="1" applyFill="1" applyAlignment="1">
      <alignment horizontal="center"/>
      <protection/>
    </xf>
    <xf numFmtId="0" fontId="3" fillId="0" borderId="0" xfId="58" applyFont="1" applyFill="1">
      <alignment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vertical="center"/>
      <protection/>
    </xf>
    <xf numFmtId="0" fontId="6" fillId="0" borderId="12" xfId="58" applyFont="1" applyFill="1" applyBorder="1" applyAlignment="1">
      <alignment wrapText="1"/>
      <protection/>
    </xf>
    <xf numFmtId="0" fontId="1" fillId="0" borderId="12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wrapText="1"/>
      <protection/>
    </xf>
    <xf numFmtId="0" fontId="0" fillId="0" borderId="0" xfId="58" applyFont="1" applyFill="1" applyAlignment="1">
      <alignment wrapText="1"/>
      <protection/>
    </xf>
    <xf numFmtId="0" fontId="0" fillId="0" borderId="0" xfId="58" applyFont="1" applyFill="1" applyAlignment="1">
      <alignment horizontal="center"/>
      <protection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180" fontId="1" fillId="0" borderId="10" xfId="58" applyNumberFormat="1" applyFont="1" applyFill="1" applyBorder="1" applyAlignment="1">
      <alignment horizontal="right" wrapText="1"/>
      <protection/>
    </xf>
    <xf numFmtId="180" fontId="0" fillId="0" borderId="10" xfId="58" applyNumberFormat="1" applyFont="1" applyFill="1" applyBorder="1" applyAlignment="1">
      <alignment horizontal="right" wrapText="1"/>
      <protection/>
    </xf>
    <xf numFmtId="0" fontId="0" fillId="0" borderId="0" xfId="58" applyFont="1" applyFill="1">
      <alignment/>
      <protection/>
    </xf>
    <xf numFmtId="0" fontId="1" fillId="0" borderId="0" xfId="58" applyFont="1" applyFill="1" applyBorder="1">
      <alignment/>
      <protection/>
    </xf>
    <xf numFmtId="0" fontId="28" fillId="0" borderId="0" xfId="58" applyFont="1" applyFill="1" applyBorder="1" applyAlignment="1">
      <alignment horizontal="center"/>
      <protection/>
    </xf>
    <xf numFmtId="0" fontId="1" fillId="0" borderId="0" xfId="58" applyFont="1" applyFill="1">
      <alignment/>
      <protection/>
    </xf>
    <xf numFmtId="180" fontId="1" fillId="0" borderId="0" xfId="59" applyNumberFormat="1" applyFont="1" applyFill="1" applyBorder="1" applyAlignment="1">
      <alignment horizontal="right"/>
      <protection/>
    </xf>
    <xf numFmtId="180" fontId="0" fillId="0" borderId="0" xfId="59" applyNumberFormat="1" applyFont="1" applyFill="1" applyBorder="1" applyAlignment="1">
      <alignment horizontal="right"/>
      <protection/>
    </xf>
    <xf numFmtId="0" fontId="0" fillId="0" borderId="0" xfId="59" applyFont="1" applyFill="1" applyBorder="1">
      <alignment/>
      <protection/>
    </xf>
    <xf numFmtId="180" fontId="0" fillId="0" borderId="0" xfId="59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0" fontId="28" fillId="0" borderId="10" xfId="58" applyFont="1" applyFill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center" wrapText="1"/>
      <protection/>
    </xf>
    <xf numFmtId="0" fontId="28" fillId="0" borderId="0" xfId="58" applyFont="1" applyFill="1" applyAlignment="1">
      <alignment horizontal="center"/>
      <protection/>
    </xf>
    <xf numFmtId="0" fontId="1" fillId="0" borderId="10" xfId="58" applyFont="1" applyFill="1" applyBorder="1" applyAlignment="1">
      <alignment horizontal="left" vertical="center" wrapText="1"/>
      <protection/>
    </xf>
    <xf numFmtId="0" fontId="1" fillId="0" borderId="10" xfId="58" applyFont="1" applyFill="1" applyBorder="1" applyAlignment="1">
      <alignment vertical="center" wrapText="1"/>
      <protection/>
    </xf>
    <xf numFmtId="0" fontId="1" fillId="0" borderId="10" xfId="58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0" xfId="58" applyFont="1" applyFill="1" applyAlignment="1">
      <alignment horizontal="center" vertical="center"/>
      <protection/>
    </xf>
    <xf numFmtId="180" fontId="1" fillId="0" borderId="10" xfId="58" applyNumberFormat="1" applyFont="1" applyFill="1" applyBorder="1" applyAlignment="1">
      <alignment horizontal="right"/>
      <protection/>
    </xf>
    <xf numFmtId="0" fontId="1" fillId="0" borderId="0" xfId="58" applyFont="1" applyFill="1" applyBorder="1" applyAlignment="1">
      <alignment horizontal="right"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12" xfId="58" applyFont="1" applyFill="1" applyBorder="1" applyAlignment="1">
      <alignment horizontal="center"/>
      <protection/>
    </xf>
    <xf numFmtId="0" fontId="6" fillId="0" borderId="0" xfId="58" applyFont="1" applyFill="1" applyBorder="1">
      <alignment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28" fillId="0" borderId="1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wrapText="1"/>
      <protection/>
    </xf>
    <xf numFmtId="0" fontId="1" fillId="0" borderId="0" xfId="59" applyFont="1" applyFill="1" applyBorder="1" applyAlignment="1">
      <alignment horizontal="center"/>
      <protection/>
    </xf>
    <xf numFmtId="180" fontId="1" fillId="0" borderId="0" xfId="59" applyNumberFormat="1" applyFont="1" applyFill="1" applyBorder="1">
      <alignment/>
      <protection/>
    </xf>
    <xf numFmtId="0" fontId="3" fillId="0" borderId="0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wrapText="1"/>
      <protection/>
    </xf>
    <xf numFmtId="0" fontId="0" fillId="0" borderId="0" xfId="59" applyFont="1" applyFill="1" applyBorder="1" applyAlignment="1">
      <alignment horizontal="center"/>
      <protection/>
    </xf>
    <xf numFmtId="0" fontId="0" fillId="0" borderId="0" xfId="59" applyFont="1" applyFill="1" applyBorder="1" applyAlignment="1">
      <alignment horizontal="center" vertical="center"/>
      <protection/>
    </xf>
    <xf numFmtId="49" fontId="0" fillId="0" borderId="0" xfId="59" applyNumberFormat="1" applyFont="1" applyFill="1" applyBorder="1" applyAlignment="1">
      <alignment wrapText="1"/>
      <protection/>
    </xf>
    <xf numFmtId="0" fontId="26" fillId="0" borderId="0" xfId="59" applyFont="1" applyFill="1" applyBorder="1" applyAlignment="1">
      <alignment wrapText="1"/>
      <protection/>
    </xf>
    <xf numFmtId="0" fontId="26" fillId="0" borderId="0" xfId="59" applyFont="1" applyFill="1" applyBorder="1" applyAlignment="1">
      <alignment horizontal="center"/>
      <protection/>
    </xf>
    <xf numFmtId="180" fontId="0" fillId="0" borderId="0" xfId="58" applyNumberFormat="1" applyFont="1" applyFill="1" applyBorder="1" applyAlignment="1">
      <alignment horizontal="center"/>
      <protection/>
    </xf>
    <xf numFmtId="0" fontId="0" fillId="0" borderId="0" xfId="59" applyFont="1" applyFill="1" applyBorder="1" applyAlignment="1">
      <alignment wrapText="1"/>
      <protection/>
    </xf>
    <xf numFmtId="180" fontId="1" fillId="0" borderId="10" xfId="59" applyNumberFormat="1" applyFont="1" applyFill="1" applyBorder="1" applyAlignment="1">
      <alignment horizontal="center" vertical="center" wrapText="1"/>
      <protection/>
    </xf>
    <xf numFmtId="0" fontId="27" fillId="0" borderId="15" xfId="59" applyFont="1" applyFill="1" applyBorder="1" applyAlignment="1">
      <alignment horizontal="left" vertical="top" wrapText="1"/>
      <protection/>
    </xf>
    <xf numFmtId="0" fontId="5" fillId="0" borderId="15" xfId="59" applyFont="1" applyFill="1" applyBorder="1" applyAlignment="1">
      <alignment horizontal="center" vertical="center"/>
      <protection/>
    </xf>
    <xf numFmtId="0" fontId="5" fillId="0" borderId="0" xfId="59" applyFont="1" applyFill="1" applyBorder="1">
      <alignment/>
      <protection/>
    </xf>
    <xf numFmtId="0" fontId="27" fillId="0" borderId="15" xfId="59" applyFont="1" applyFill="1" applyBorder="1" applyAlignment="1">
      <alignment horizontal="center" vertical="center"/>
      <protection/>
    </xf>
    <xf numFmtId="0" fontId="27" fillId="0" borderId="15" xfId="59" applyFont="1" applyFill="1" applyBorder="1" applyAlignment="1">
      <alignment horizontal="center" vertical="center" wrapText="1"/>
      <protection/>
    </xf>
    <xf numFmtId="0" fontId="27" fillId="0" borderId="15" xfId="59" applyFont="1" applyFill="1" applyBorder="1" applyAlignment="1">
      <alignment vertical="center"/>
      <protection/>
    </xf>
    <xf numFmtId="0" fontId="27" fillId="0" borderId="15" xfId="59" applyFont="1" applyFill="1" applyBorder="1" applyAlignment="1">
      <alignment horizontal="left" vertical="center" wrapText="1"/>
      <protection/>
    </xf>
    <xf numFmtId="0" fontId="27" fillId="0" borderId="15" xfId="59" applyFont="1" applyFill="1" applyBorder="1" applyAlignment="1">
      <alignment vertical="center" wrapText="1"/>
      <protection/>
    </xf>
    <xf numFmtId="0" fontId="27" fillId="0" borderId="16" xfId="59" applyFont="1" applyFill="1" applyBorder="1" applyAlignment="1">
      <alignment horizontal="center" vertical="center"/>
      <protection/>
    </xf>
    <xf numFmtId="0" fontId="27" fillId="0" borderId="15" xfId="59" applyFont="1" applyFill="1" applyBorder="1" applyAlignment="1">
      <alignment horizontal="left"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27" fillId="0" borderId="17" xfId="59" applyFont="1" applyFill="1" applyBorder="1" applyAlignment="1">
      <alignment horizontal="center" vertical="center"/>
      <protection/>
    </xf>
    <xf numFmtId="0" fontId="27" fillId="0" borderId="15" xfId="58" applyFont="1" applyFill="1" applyBorder="1" applyAlignment="1">
      <alignment horizontal="center" vertical="center" wrapText="1"/>
      <protection/>
    </xf>
    <xf numFmtId="0" fontId="27" fillId="0" borderId="15" xfId="58" applyFont="1" applyFill="1" applyBorder="1" applyAlignment="1">
      <alignment horizontal="left" vertical="top" wrapText="1"/>
      <protection/>
    </xf>
    <xf numFmtId="0" fontId="27" fillId="0" borderId="18" xfId="59" applyFont="1" applyFill="1" applyBorder="1" applyAlignment="1">
      <alignment horizontal="center" vertical="center"/>
      <protection/>
    </xf>
    <xf numFmtId="0" fontId="32" fillId="0" borderId="15" xfId="59" applyFont="1" applyFill="1" applyBorder="1" applyAlignment="1">
      <alignment horizontal="center" vertical="center"/>
      <protection/>
    </xf>
    <xf numFmtId="3" fontId="0" fillId="0" borderId="10" xfId="59" applyNumberFormat="1" applyFont="1" applyFill="1" applyBorder="1" applyAlignment="1">
      <alignment horizontal="center"/>
      <protection/>
    </xf>
    <xf numFmtId="0" fontId="0" fillId="0" borderId="11" xfId="59" applyFont="1" applyFill="1" applyBorder="1" applyAlignment="1">
      <alignment horizontal="center" vertical="center"/>
      <protection/>
    </xf>
    <xf numFmtId="0" fontId="27" fillId="0" borderId="19" xfId="59" applyFont="1" applyFill="1" applyBorder="1" applyAlignment="1">
      <alignment horizontal="center" vertical="center"/>
      <protection/>
    </xf>
    <xf numFmtId="0" fontId="27" fillId="0" borderId="20" xfId="59" applyFont="1" applyFill="1" applyBorder="1" applyAlignment="1">
      <alignment horizontal="center" vertical="center"/>
      <protection/>
    </xf>
    <xf numFmtId="0" fontId="5" fillId="0" borderId="21" xfId="59" applyFont="1" applyFill="1" applyBorder="1" applyAlignment="1">
      <alignment horizontal="center" vertical="center"/>
      <protection/>
    </xf>
    <xf numFmtId="0" fontId="27" fillId="0" borderId="22" xfId="59" applyFont="1" applyFill="1" applyBorder="1" applyAlignment="1">
      <alignment horizontal="center" vertical="center"/>
      <protection/>
    </xf>
    <xf numFmtId="0" fontId="27" fillId="0" borderId="23" xfId="59" applyFont="1" applyFill="1" applyBorder="1" applyAlignment="1">
      <alignment horizontal="center" vertical="center"/>
      <protection/>
    </xf>
    <xf numFmtId="0" fontId="27" fillId="0" borderId="24" xfId="59" applyFont="1" applyFill="1" applyBorder="1" applyAlignment="1">
      <alignment horizontal="center" vertical="center"/>
      <protection/>
    </xf>
    <xf numFmtId="0" fontId="27" fillId="0" borderId="24" xfId="58" applyFont="1" applyFill="1" applyBorder="1" applyAlignment="1">
      <alignment horizontal="center" vertical="center" wrapText="1"/>
      <protection/>
    </xf>
    <xf numFmtId="0" fontId="27" fillId="0" borderId="24" xfId="59" applyFont="1" applyFill="1" applyBorder="1" applyAlignment="1">
      <alignment horizontal="center" vertical="center" wrapText="1"/>
      <protection/>
    </xf>
    <xf numFmtId="0" fontId="27" fillId="0" borderId="25" xfId="59" applyFont="1" applyFill="1" applyBorder="1" applyAlignment="1">
      <alignment horizontal="center" vertical="center" wrapText="1"/>
      <protection/>
    </xf>
    <xf numFmtId="0" fontId="32" fillId="0" borderId="25" xfId="59" applyFont="1" applyFill="1" applyBorder="1" applyAlignment="1">
      <alignment horizontal="center" vertical="center"/>
      <protection/>
    </xf>
    <xf numFmtId="0" fontId="5" fillId="0" borderId="25" xfId="59" applyFont="1" applyFill="1" applyBorder="1" applyAlignment="1">
      <alignment horizontal="center" vertical="center"/>
      <protection/>
    </xf>
    <xf numFmtId="0" fontId="5" fillId="0" borderId="24" xfId="59" applyFont="1" applyFill="1" applyBorder="1" applyAlignment="1">
      <alignment horizontal="center" vertical="center"/>
      <protection/>
    </xf>
    <xf numFmtId="0" fontId="5" fillId="0" borderId="22" xfId="59" applyFont="1" applyFill="1" applyBorder="1" applyAlignment="1">
      <alignment horizontal="center" vertical="center"/>
      <protection/>
    </xf>
    <xf numFmtId="0" fontId="5" fillId="0" borderId="26" xfId="59" applyFont="1" applyFill="1" applyBorder="1" applyAlignment="1">
      <alignment horizontal="center" vertical="center"/>
      <protection/>
    </xf>
    <xf numFmtId="0" fontId="27" fillId="0" borderId="27" xfId="59" applyFont="1" applyFill="1" applyBorder="1" applyAlignment="1">
      <alignment horizontal="center" vertical="center"/>
      <protection/>
    </xf>
    <xf numFmtId="0" fontId="27" fillId="0" borderId="28" xfId="59" applyFont="1" applyFill="1" applyBorder="1" applyAlignment="1">
      <alignment horizontal="center" vertical="center"/>
      <protection/>
    </xf>
    <xf numFmtId="0" fontId="27" fillId="0" borderId="19" xfId="59" applyFont="1" applyFill="1" applyBorder="1" applyAlignment="1">
      <alignment horizontal="center" vertical="center" wrapText="1"/>
      <protection/>
    </xf>
    <xf numFmtId="0" fontId="27" fillId="0" borderId="19" xfId="58" applyFont="1" applyFill="1" applyBorder="1" applyAlignment="1">
      <alignment horizontal="center" vertical="center" wrapText="1"/>
      <protection/>
    </xf>
    <xf numFmtId="0" fontId="5" fillId="0" borderId="29" xfId="59" applyFont="1" applyFill="1" applyBorder="1" applyAlignment="1">
      <alignment horizontal="center" vertical="center" wrapText="1"/>
      <protection/>
    </xf>
    <xf numFmtId="0" fontId="27" fillId="0" borderId="29" xfId="59" applyFont="1" applyFill="1" applyBorder="1" applyAlignment="1">
      <alignment horizontal="center" vertical="center" wrapText="1"/>
      <protection/>
    </xf>
    <xf numFmtId="0" fontId="5" fillId="0" borderId="19" xfId="59" applyFont="1" applyFill="1" applyBorder="1" applyAlignment="1">
      <alignment horizontal="center" vertical="center"/>
      <protection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1" fontId="24" fillId="0" borderId="31" xfId="0" applyNumberFormat="1" applyFont="1" applyBorder="1" applyAlignment="1">
      <alignment horizontal="center"/>
    </xf>
    <xf numFmtId="1" fontId="24" fillId="0" borderId="32" xfId="0" applyNumberFormat="1" applyFont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180" fontId="24" fillId="0" borderId="31" xfId="0" applyNumberFormat="1" applyFont="1" applyBorder="1" applyAlignment="1">
      <alignment/>
    </xf>
    <xf numFmtId="180" fontId="7" fillId="0" borderId="31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80" fontId="0" fillId="0" borderId="34" xfId="0" applyNumberFormat="1" applyBorder="1" applyAlignment="1">
      <alignment/>
    </xf>
    <xf numFmtId="0" fontId="1" fillId="0" borderId="0" xfId="0" applyFont="1" applyAlignment="1">
      <alignment/>
    </xf>
    <xf numFmtId="0" fontId="27" fillId="0" borderId="25" xfId="59" applyFont="1" applyFill="1" applyBorder="1" applyAlignment="1">
      <alignment horizontal="center" vertical="center"/>
      <protection/>
    </xf>
    <xf numFmtId="0" fontId="27" fillId="0" borderId="35" xfId="59" applyFont="1" applyFill="1" applyBorder="1" applyAlignment="1">
      <alignment horizontal="center" vertical="center"/>
      <protection/>
    </xf>
    <xf numFmtId="0" fontId="27" fillId="0" borderId="36" xfId="59" applyFont="1" applyFill="1" applyBorder="1" applyAlignment="1">
      <alignment horizontal="center" vertical="center"/>
      <protection/>
    </xf>
    <xf numFmtId="0" fontId="27" fillId="0" borderId="36" xfId="59" applyFont="1" applyFill="1" applyBorder="1" applyAlignment="1">
      <alignment horizontal="left" vertical="top" wrapText="1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7" fillId="0" borderId="11" xfId="59" applyFont="1" applyFill="1" applyBorder="1" applyAlignment="1">
      <alignment horizontal="center" vertical="center"/>
      <protection/>
    </xf>
    <xf numFmtId="0" fontId="27" fillId="0" borderId="37" xfId="59" applyFont="1" applyFill="1" applyBorder="1" applyAlignment="1">
      <alignment horizontal="center" vertical="center"/>
      <protection/>
    </xf>
    <xf numFmtId="0" fontId="27" fillId="0" borderId="38" xfId="59" applyFont="1" applyFill="1" applyBorder="1" applyAlignment="1">
      <alignment horizontal="left" vertical="top" wrapText="1"/>
      <protection/>
    </xf>
    <xf numFmtId="0" fontId="27" fillId="0" borderId="14" xfId="59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24" borderId="39" xfId="0" applyNumberFormat="1" applyFont="1" applyFill="1" applyBorder="1" applyAlignment="1">
      <alignment/>
    </xf>
    <xf numFmtId="0" fontId="1" fillId="24" borderId="10" xfId="58" applyFont="1" applyFill="1" applyBorder="1" applyAlignment="1">
      <alignment horizontal="left" vertical="center" wrapText="1"/>
      <protection/>
    </xf>
    <xf numFmtId="0" fontId="1" fillId="24" borderId="10" xfId="58" applyFont="1" applyFill="1" applyBorder="1" applyAlignment="1">
      <alignment horizontal="center" vertical="center" wrapText="1"/>
      <protection/>
    </xf>
    <xf numFmtId="0" fontId="1" fillId="24" borderId="10" xfId="58" applyFont="1" applyFill="1" applyBorder="1" applyAlignment="1">
      <alignment vertical="center" wrapText="1"/>
      <protection/>
    </xf>
    <xf numFmtId="180" fontId="1" fillId="24" borderId="10" xfId="58" applyNumberFormat="1" applyFont="1" applyFill="1" applyBorder="1" applyAlignment="1">
      <alignment horizontal="right" wrapText="1"/>
      <protection/>
    </xf>
    <xf numFmtId="0" fontId="0" fillId="24" borderId="0" xfId="58" applyFont="1" applyFill="1" applyBorder="1">
      <alignment/>
      <protection/>
    </xf>
    <xf numFmtId="0" fontId="0" fillId="24" borderId="0" xfId="58" applyFont="1" applyFill="1">
      <alignment/>
      <protection/>
    </xf>
    <xf numFmtId="180" fontId="34" fillId="0" borderId="31" xfId="0" applyNumberFormat="1" applyFont="1" applyBorder="1" applyAlignment="1">
      <alignment/>
    </xf>
    <xf numFmtId="180" fontId="35" fillId="0" borderId="31" xfId="0" applyNumberFormat="1" applyFont="1" applyBorder="1" applyAlignment="1">
      <alignment/>
    </xf>
    <xf numFmtId="180" fontId="35" fillId="0" borderId="31" xfId="0" applyNumberFormat="1" applyFont="1" applyBorder="1" applyAlignment="1">
      <alignment/>
    </xf>
    <xf numFmtId="180" fontId="0" fillId="0" borderId="31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4" fillId="0" borderId="32" xfId="0" applyNumberFormat="1" applyFont="1" applyBorder="1" applyAlignment="1">
      <alignment/>
    </xf>
    <xf numFmtId="180" fontId="7" fillId="0" borderId="32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40" xfId="0" applyNumberFormat="1" applyBorder="1" applyAlignment="1">
      <alignment/>
    </xf>
    <xf numFmtId="0" fontId="27" fillId="0" borderId="29" xfId="59" applyFont="1" applyFill="1" applyBorder="1" applyAlignment="1">
      <alignment horizontal="center" vertical="center" wrapText="1"/>
      <protection/>
    </xf>
    <xf numFmtId="0" fontId="27" fillId="0" borderId="19" xfId="59" applyFont="1" applyFill="1" applyBorder="1" applyAlignment="1">
      <alignment horizontal="center" vertical="center"/>
      <protection/>
    </xf>
    <xf numFmtId="0" fontId="27" fillId="0" borderId="41" xfId="59" applyFont="1" applyFill="1" applyBorder="1" applyAlignment="1">
      <alignment horizontal="center" vertical="center"/>
      <protection/>
    </xf>
    <xf numFmtId="180" fontId="1" fillId="0" borderId="42" xfId="59" applyNumberFormat="1" applyFont="1" applyFill="1" applyBorder="1" applyAlignment="1">
      <alignment horizontal="right"/>
      <protection/>
    </xf>
    <xf numFmtId="180" fontId="1" fillId="0" borderId="43" xfId="59" applyNumberFormat="1" applyFont="1" applyFill="1" applyBorder="1" applyAlignment="1">
      <alignment horizontal="right"/>
      <protection/>
    </xf>
    <xf numFmtId="180" fontId="1" fillId="0" borderId="44" xfId="59" applyNumberFormat="1" applyFont="1" applyFill="1" applyBorder="1" applyAlignment="1">
      <alignment horizontal="right"/>
      <protection/>
    </xf>
    <xf numFmtId="180" fontId="1" fillId="0" borderId="43" xfId="59" applyNumberFormat="1" applyFont="1" applyFill="1" applyBorder="1">
      <alignment/>
      <protection/>
    </xf>
    <xf numFmtId="180" fontId="27" fillId="0" borderId="43" xfId="59" applyNumberFormat="1" applyFont="1" applyFill="1" applyBorder="1" applyAlignment="1">
      <alignment horizontal="right"/>
      <protection/>
    </xf>
    <xf numFmtId="180" fontId="1" fillId="0" borderId="45" xfId="59" applyNumberFormat="1" applyFont="1" applyFill="1" applyBorder="1" applyAlignment="1">
      <alignment horizontal="right"/>
      <protection/>
    </xf>
    <xf numFmtId="180" fontId="1" fillId="0" borderId="46" xfId="59" applyNumberFormat="1" applyFont="1" applyFill="1" applyBorder="1" applyAlignment="1">
      <alignment horizontal="right"/>
      <protection/>
    </xf>
    <xf numFmtId="180" fontId="1" fillId="0" borderId="10" xfId="59" applyNumberFormat="1" applyFont="1" applyFill="1" applyBorder="1" applyAlignment="1">
      <alignment horizontal="right"/>
      <protection/>
    </xf>
    <xf numFmtId="180" fontId="1" fillId="0" borderId="47" xfId="59" applyNumberFormat="1" applyFont="1" applyFill="1" applyBorder="1" applyAlignment="1">
      <alignment horizontal="right"/>
      <protection/>
    </xf>
    <xf numFmtId="180" fontId="1" fillId="0" borderId="48" xfId="59" applyNumberFormat="1" applyFont="1" applyFill="1" applyBorder="1" applyAlignment="1">
      <alignment horizontal="right"/>
      <protection/>
    </xf>
    <xf numFmtId="180" fontId="1" fillId="0" borderId="43" xfId="58" applyNumberFormat="1" applyFont="1" applyFill="1" applyBorder="1" applyAlignment="1">
      <alignment horizontal="right" wrapText="1"/>
      <protection/>
    </xf>
    <xf numFmtId="180" fontId="0" fillId="0" borderId="43" xfId="59" applyNumberFormat="1" applyFont="1" applyFill="1" applyBorder="1" applyAlignment="1">
      <alignment horizontal="right"/>
      <protection/>
    </xf>
    <xf numFmtId="180" fontId="0" fillId="0" borderId="47" xfId="59" applyNumberFormat="1" applyFont="1" applyFill="1" applyBorder="1" applyAlignment="1">
      <alignment horizontal="right"/>
      <protection/>
    </xf>
    <xf numFmtId="180" fontId="0" fillId="0" borderId="49" xfId="59" applyNumberFormat="1" applyFont="1" applyFill="1" applyBorder="1" applyAlignment="1">
      <alignment horizontal="right"/>
      <protection/>
    </xf>
    <xf numFmtId="180" fontId="1" fillId="0" borderId="49" xfId="59" applyNumberFormat="1" applyFont="1" applyFill="1" applyBorder="1" applyAlignment="1">
      <alignment horizontal="right"/>
      <protection/>
    </xf>
    <xf numFmtId="180" fontId="32" fillId="0" borderId="50" xfId="59" applyNumberFormat="1" applyFont="1" applyFill="1" applyBorder="1" applyAlignment="1">
      <alignment horizontal="center"/>
      <protection/>
    </xf>
    <xf numFmtId="180" fontId="32" fillId="0" borderId="51" xfId="59" applyNumberFormat="1" applyFont="1" applyFill="1" applyBorder="1" applyAlignment="1">
      <alignment horizontal="center"/>
      <protection/>
    </xf>
    <xf numFmtId="180" fontId="32" fillId="0" borderId="50" xfId="59" applyNumberFormat="1" applyFont="1" applyFill="1" applyBorder="1" applyAlignment="1">
      <alignment horizontal="center"/>
      <protection/>
    </xf>
    <xf numFmtId="180" fontId="32" fillId="0" borderId="51" xfId="59" applyNumberFormat="1" applyFont="1" applyFill="1" applyBorder="1" applyAlignment="1">
      <alignment horizontal="center"/>
      <protection/>
    </xf>
    <xf numFmtId="180" fontId="0" fillId="0" borderId="44" xfId="59" applyNumberFormat="1" applyFont="1" applyFill="1" applyBorder="1" applyAlignment="1">
      <alignment horizontal="right"/>
      <protection/>
    </xf>
    <xf numFmtId="180" fontId="5" fillId="0" borderId="52" xfId="59" applyNumberFormat="1" applyFont="1" applyFill="1" applyBorder="1">
      <alignment/>
      <protection/>
    </xf>
    <xf numFmtId="180" fontId="5" fillId="0" borderId="12" xfId="59" applyNumberFormat="1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58" applyFill="1" applyBorder="1">
      <alignment/>
      <protection/>
    </xf>
    <xf numFmtId="0" fontId="0" fillId="0" borderId="0" xfId="58" applyFill="1">
      <alignment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0" xfId="58" applyFill="1" applyBorder="1" applyAlignment="1">
      <alignment vertical="center"/>
      <protection/>
    </xf>
    <xf numFmtId="3" fontId="0" fillId="0" borderId="53" xfId="59" applyNumberFormat="1" applyFont="1" applyFill="1" applyBorder="1" applyAlignment="1">
      <alignment horizontal="center"/>
      <protection/>
    </xf>
    <xf numFmtId="0" fontId="28" fillId="0" borderId="1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1" fillId="0" borderId="0" xfId="58" applyFont="1" applyFill="1" applyBorder="1" applyAlignment="1">
      <alignment horizontal="center" vertical="center" wrapText="1"/>
      <protection/>
    </xf>
    <xf numFmtId="0" fontId="0" fillId="0" borderId="53" xfId="0" applyFill="1" applyBorder="1" applyAlignment="1">
      <alignment horizontal="center" vertical="center" wrapText="1"/>
    </xf>
    <xf numFmtId="0" fontId="0" fillId="0" borderId="0" xfId="58" applyFont="1" applyFill="1" applyBorder="1" applyAlignment="1">
      <alignment horizontal="left" vertical="center"/>
      <protection/>
    </xf>
    <xf numFmtId="0" fontId="1" fillId="24" borderId="10" xfId="58" applyFont="1" applyFill="1" applyBorder="1" applyAlignment="1">
      <alignment horizontal="left" vertical="top" wrapText="1"/>
      <protection/>
    </xf>
    <xf numFmtId="0" fontId="1" fillId="0" borderId="0" xfId="58" applyFont="1" applyFill="1" applyBorder="1" applyAlignment="1">
      <alignment horizontal="center" wrapText="1"/>
      <protection/>
    </xf>
    <xf numFmtId="0" fontId="27" fillId="0" borderId="16" xfId="59" applyFont="1" applyFill="1" applyBorder="1" applyAlignment="1">
      <alignment horizontal="left" vertical="top" wrapText="1"/>
      <protection/>
    </xf>
    <xf numFmtId="49" fontId="27" fillId="0" borderId="16" xfId="59" applyNumberFormat="1" applyFont="1" applyFill="1" applyBorder="1" applyAlignment="1">
      <alignment horizontal="left" vertical="top" wrapText="1"/>
      <protection/>
    </xf>
    <xf numFmtId="180" fontId="27" fillId="0" borderId="44" xfId="59" applyNumberFormat="1" applyFont="1" applyFill="1" applyBorder="1" applyAlignment="1">
      <alignment horizontal="right"/>
      <protection/>
    </xf>
    <xf numFmtId="3" fontId="0" fillId="0" borderId="54" xfId="59" applyNumberFormat="1" applyFont="1" applyFill="1" applyBorder="1" applyAlignment="1">
      <alignment horizontal="center"/>
      <protection/>
    </xf>
    <xf numFmtId="0" fontId="5" fillId="0" borderId="20" xfId="59" applyFont="1" applyFill="1" applyBorder="1" applyAlignment="1">
      <alignment horizontal="center" vertical="center"/>
      <protection/>
    </xf>
    <xf numFmtId="0" fontId="27" fillId="0" borderId="17" xfId="58" applyFont="1" applyFill="1" applyBorder="1" applyAlignment="1">
      <alignment horizontal="left" vertical="top" wrapText="1"/>
      <protection/>
    </xf>
    <xf numFmtId="0" fontId="5" fillId="0" borderId="55" xfId="59" applyFont="1" applyFill="1" applyBorder="1" applyAlignment="1">
      <alignment horizontal="center" vertical="center"/>
      <protection/>
    </xf>
    <xf numFmtId="0" fontId="5" fillId="0" borderId="16" xfId="59" applyFont="1" applyFill="1" applyBorder="1" applyAlignment="1">
      <alignment vertical="top" wrapText="1"/>
      <protection/>
    </xf>
    <xf numFmtId="0" fontId="5" fillId="0" borderId="16" xfId="59" applyFont="1" applyFill="1" applyBorder="1" applyAlignment="1">
      <alignment horizontal="left" vertical="top" wrapText="1"/>
      <protection/>
    </xf>
    <xf numFmtId="0" fontId="27" fillId="0" borderId="16" xfId="59" applyFont="1" applyFill="1" applyBorder="1" applyAlignment="1">
      <alignment horizontal="left" vertical="center" wrapText="1"/>
      <protection/>
    </xf>
    <xf numFmtId="0" fontId="27" fillId="0" borderId="16" xfId="59" applyFont="1" applyFill="1" applyBorder="1" applyAlignment="1">
      <alignment vertical="center" wrapText="1"/>
      <protection/>
    </xf>
    <xf numFmtId="0" fontId="27" fillId="0" borderId="16" xfId="59" applyFont="1" applyFill="1" applyBorder="1" applyAlignment="1">
      <alignment vertical="top" wrapText="1"/>
      <protection/>
    </xf>
    <xf numFmtId="0" fontId="27" fillId="0" borderId="50" xfId="59" applyFont="1" applyFill="1" applyBorder="1" applyAlignment="1">
      <alignment vertical="top" wrapText="1"/>
      <protection/>
    </xf>
    <xf numFmtId="49" fontId="27" fillId="0" borderId="50" xfId="59" applyNumberFormat="1" applyFont="1" applyFill="1" applyBorder="1" applyAlignment="1">
      <alignment horizontal="left" vertical="top" wrapText="1"/>
      <protection/>
    </xf>
    <xf numFmtId="0" fontId="27" fillId="0" borderId="50" xfId="59" applyFont="1" applyFill="1" applyBorder="1" applyAlignment="1">
      <alignment horizontal="left" vertical="top" wrapText="1"/>
      <protection/>
    </xf>
    <xf numFmtId="0" fontId="27" fillId="0" borderId="56" xfId="59" applyFont="1" applyFill="1" applyBorder="1" applyAlignment="1">
      <alignment horizontal="left" vertical="top" wrapText="1"/>
      <protection/>
    </xf>
    <xf numFmtId="0" fontId="27" fillId="0" borderId="16" xfId="58" applyFont="1" applyFill="1" applyBorder="1" applyAlignment="1">
      <alignment horizontal="left" vertical="top" wrapText="1"/>
      <protection/>
    </xf>
    <xf numFmtId="0" fontId="27" fillId="0" borderId="55" xfId="58" applyFont="1" applyFill="1" applyBorder="1" applyAlignment="1">
      <alignment horizontal="left" vertical="top" wrapText="1"/>
      <protection/>
    </xf>
    <xf numFmtId="0" fontId="0" fillId="0" borderId="10" xfId="59" applyFont="1" applyFill="1" applyBorder="1" applyAlignment="1">
      <alignment horizontal="center"/>
      <protection/>
    </xf>
    <xf numFmtId="0" fontId="5" fillId="0" borderId="57" xfId="59" applyFont="1" applyFill="1" applyBorder="1" applyAlignment="1">
      <alignment horizontal="center"/>
      <protection/>
    </xf>
    <xf numFmtId="0" fontId="5" fillId="0" borderId="51" xfId="59" applyFont="1" applyFill="1" applyBorder="1" applyAlignment="1">
      <alignment horizontal="center"/>
      <protection/>
    </xf>
    <xf numFmtId="0" fontId="5" fillId="0" borderId="58" xfId="59" applyFont="1" applyFill="1" applyBorder="1" applyAlignment="1">
      <alignment horizontal="center"/>
      <protection/>
    </xf>
    <xf numFmtId="0" fontId="1" fillId="0" borderId="54" xfId="0" applyFont="1" applyFill="1" applyBorder="1" applyAlignment="1">
      <alignment horizontal="center" vertical="center" wrapText="1"/>
    </xf>
    <xf numFmtId="180" fontId="5" fillId="0" borderId="43" xfId="59" applyNumberFormat="1" applyFont="1" applyFill="1" applyBorder="1">
      <alignment/>
      <protection/>
    </xf>
    <xf numFmtId="180" fontId="1" fillId="0" borderId="59" xfId="59" applyNumberFormat="1" applyFont="1" applyFill="1" applyBorder="1" applyAlignment="1">
      <alignment horizontal="right"/>
      <protection/>
    </xf>
    <xf numFmtId="180" fontId="1" fillId="0" borderId="54" xfId="59" applyNumberFormat="1" applyFont="1" applyFill="1" applyBorder="1" applyAlignment="1">
      <alignment horizontal="right"/>
      <protection/>
    </xf>
    <xf numFmtId="180" fontId="1" fillId="0" borderId="44" xfId="58" applyNumberFormat="1" applyFont="1" applyFill="1" applyBorder="1" applyAlignment="1">
      <alignment horizontal="right" wrapText="1"/>
      <protection/>
    </xf>
    <xf numFmtId="180" fontId="5" fillId="0" borderId="44" xfId="59" applyNumberFormat="1" applyFont="1" applyFill="1" applyBorder="1">
      <alignment/>
      <protection/>
    </xf>
    <xf numFmtId="0" fontId="1" fillId="0" borderId="12" xfId="0" applyFont="1" applyFill="1" applyBorder="1" applyAlignment="1">
      <alignment horizontal="center" vertical="center" wrapText="1"/>
    </xf>
    <xf numFmtId="180" fontId="1" fillId="0" borderId="31" xfId="59" applyNumberFormat="1" applyFont="1" applyFill="1" applyBorder="1" applyAlignment="1">
      <alignment horizontal="right"/>
      <protection/>
    </xf>
    <xf numFmtId="180" fontId="0" fillId="0" borderId="0" xfId="0" applyNumberFormat="1" applyFont="1" applyAlignment="1">
      <alignment/>
    </xf>
    <xf numFmtId="180" fontId="42" fillId="0" borderId="43" xfId="59" applyNumberFormat="1" applyFont="1" applyFill="1" applyBorder="1" applyAlignment="1">
      <alignment horizontal="right"/>
      <protection/>
    </xf>
    <xf numFmtId="0" fontId="42" fillId="0" borderId="0" xfId="58" applyFont="1" applyFill="1" applyBorder="1" applyAlignment="1">
      <alignment horizontal="center"/>
      <protection/>
    </xf>
    <xf numFmtId="0" fontId="43" fillId="0" borderId="0" xfId="58" applyFont="1" applyFill="1" applyBorder="1">
      <alignment/>
      <protection/>
    </xf>
    <xf numFmtId="0" fontId="42" fillId="0" borderId="0" xfId="58" applyFont="1" applyFill="1" applyBorder="1">
      <alignment/>
      <protection/>
    </xf>
    <xf numFmtId="0" fontId="44" fillId="0" borderId="10" xfId="58" applyFont="1" applyFill="1" applyBorder="1" applyAlignment="1">
      <alignment horizontal="center"/>
      <protection/>
    </xf>
    <xf numFmtId="180" fontId="42" fillId="0" borderId="10" xfId="58" applyNumberFormat="1" applyFont="1" applyFill="1" applyBorder="1" applyAlignment="1">
      <alignment horizontal="right"/>
      <protection/>
    </xf>
    <xf numFmtId="180" fontId="42" fillId="0" borderId="10" xfId="58" applyNumberFormat="1" applyFont="1" applyFill="1" applyBorder="1" applyAlignment="1">
      <alignment horizontal="right" wrapText="1"/>
      <protection/>
    </xf>
    <xf numFmtId="0" fontId="43" fillId="0" borderId="0" xfId="58" applyFont="1" applyFill="1" applyBorder="1" applyAlignment="1">
      <alignment horizontal="center"/>
      <protection/>
    </xf>
    <xf numFmtId="0" fontId="42" fillId="0" borderId="0" xfId="0" applyFont="1" applyFill="1" applyAlignment="1">
      <alignment/>
    </xf>
    <xf numFmtId="0" fontId="1" fillId="0" borderId="0" xfId="58" applyFont="1" applyAlignment="1">
      <alignment horizontal="center" vertical="center" wrapText="1"/>
      <protection/>
    </xf>
    <xf numFmtId="0" fontId="1" fillId="0" borderId="0" xfId="58" applyFont="1" applyAlignment="1">
      <alignment horizontal="center"/>
      <protection/>
    </xf>
    <xf numFmtId="180" fontId="5" fillId="0" borderId="31" xfId="59" applyNumberFormat="1" applyFont="1" applyFill="1" applyBorder="1">
      <alignment/>
      <protection/>
    </xf>
    <xf numFmtId="180" fontId="1" fillId="0" borderId="59" xfId="59" applyNumberFormat="1" applyFont="1" applyFill="1" applyBorder="1">
      <alignment/>
      <protection/>
    </xf>
    <xf numFmtId="0" fontId="5" fillId="0" borderId="60" xfId="59" applyFont="1" applyFill="1" applyBorder="1" applyAlignment="1">
      <alignment horizontal="center"/>
      <protection/>
    </xf>
    <xf numFmtId="0" fontId="5" fillId="0" borderId="61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/>
    </xf>
    <xf numFmtId="0" fontId="3" fillId="25" borderId="14" xfId="0" applyFont="1" applyFill="1" applyBorder="1" applyAlignment="1">
      <alignment horizontal="left" vertical="top" wrapText="1"/>
    </xf>
    <xf numFmtId="180" fontId="1" fillId="0" borderId="11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62" xfId="0" applyFont="1" applyBorder="1" applyAlignment="1">
      <alignment horizontal="center"/>
    </xf>
    <xf numFmtId="49" fontId="6" fillId="0" borderId="63" xfId="0" applyNumberFormat="1" applyFont="1" applyBorder="1" applyAlignment="1">
      <alignment horizontal="left" vertical="top" wrapText="1"/>
    </xf>
    <xf numFmtId="180" fontId="1" fillId="0" borderId="26" xfId="58" applyNumberFormat="1" applyFont="1" applyFill="1" applyBorder="1" applyAlignment="1">
      <alignment vertical="center"/>
      <protection/>
    </xf>
    <xf numFmtId="180" fontId="1" fillId="0" borderId="52" xfId="0" applyNumberFormat="1" applyFont="1" applyBorder="1" applyAlignment="1">
      <alignment/>
    </xf>
    <xf numFmtId="180" fontId="1" fillId="0" borderId="26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180" fontId="1" fillId="0" borderId="11" xfId="58" applyNumberFormat="1" applyFont="1" applyFill="1" applyBorder="1" applyAlignment="1">
      <alignment vertical="center"/>
      <protection/>
    </xf>
    <xf numFmtId="0" fontId="37" fillId="0" borderId="0" xfId="58" applyFont="1" applyFill="1">
      <alignment/>
      <protection/>
    </xf>
    <xf numFmtId="0" fontId="45" fillId="0" borderId="0" xfId="58" applyFont="1" applyFill="1" applyBorder="1" applyAlignment="1">
      <alignment horizontal="center"/>
      <protection/>
    </xf>
    <xf numFmtId="0" fontId="45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right"/>
      <protection/>
    </xf>
    <xf numFmtId="0" fontId="1" fillId="0" borderId="0" xfId="58" applyFont="1" applyFill="1" applyAlignment="1">
      <alignment horizontal="right"/>
      <protection/>
    </xf>
    <xf numFmtId="0" fontId="3" fillId="0" borderId="0" xfId="58" applyFont="1" applyAlignment="1">
      <alignment horizontal="center" vertical="center"/>
      <protection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58">
      <alignment/>
      <protection/>
    </xf>
    <xf numFmtId="0" fontId="6" fillId="0" borderId="0" xfId="58" applyFont="1" applyAlignment="1">
      <alignment horizontal="right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wrapText="1"/>
      <protection/>
    </xf>
    <xf numFmtId="0" fontId="3" fillId="0" borderId="0" xfId="58" applyFont="1">
      <alignment/>
      <protection/>
    </xf>
    <xf numFmtId="0" fontId="4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28" fillId="0" borderId="10" xfId="58" applyFont="1" applyBorder="1" applyAlignment="1">
      <alignment horizontal="center" vertical="center" wrapText="1"/>
      <protection/>
    </xf>
    <xf numFmtId="0" fontId="28" fillId="0" borderId="10" xfId="58" applyFont="1" applyBorder="1" applyAlignment="1">
      <alignment horizontal="center" wrapText="1"/>
      <protection/>
    </xf>
    <xf numFmtId="0" fontId="28" fillId="0" borderId="64" xfId="58" applyFont="1" applyBorder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7" fillId="0" borderId="10" xfId="58" applyFont="1" applyBorder="1" applyAlignment="1">
      <alignment horizontal="left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vertical="center" wrapText="1"/>
      <protection/>
    </xf>
    <xf numFmtId="0" fontId="27" fillId="0" borderId="10" xfId="58" applyFont="1" applyBorder="1" applyAlignment="1">
      <alignment horizontal="left" vertical="top" wrapText="1"/>
      <protection/>
    </xf>
    <xf numFmtId="0" fontId="5" fillId="0" borderId="10" xfId="58" applyFont="1" applyBorder="1" applyAlignment="1">
      <alignment horizontal="center" wrapText="1"/>
      <protection/>
    </xf>
    <xf numFmtId="180" fontId="27" fillId="0" borderId="10" xfId="58" applyNumberFormat="1" applyFont="1" applyBorder="1" applyAlignment="1">
      <alignment horizontal="right" wrapText="1"/>
      <protection/>
    </xf>
    <xf numFmtId="0" fontId="0" fillId="0" borderId="10" xfId="58" applyFont="1" applyBorder="1">
      <alignment/>
      <protection/>
    </xf>
    <xf numFmtId="0" fontId="33" fillId="0" borderId="0" xfId="58" applyFont="1">
      <alignment/>
      <protection/>
    </xf>
    <xf numFmtId="180" fontId="5" fillId="0" borderId="10" xfId="58" applyNumberFormat="1" applyFont="1" applyBorder="1" applyAlignment="1">
      <alignment horizontal="right" wrapText="1"/>
      <protection/>
    </xf>
    <xf numFmtId="180" fontId="0" fillId="0" borderId="10" xfId="58" applyNumberFormat="1" applyFont="1" applyBorder="1" applyAlignment="1">
      <alignment horizontal="right" wrapText="1"/>
      <protection/>
    </xf>
    <xf numFmtId="0" fontId="27" fillId="0" borderId="11" xfId="58" applyFont="1" applyBorder="1" applyAlignment="1">
      <alignment horizontal="left" vertical="top" wrapText="1"/>
      <protection/>
    </xf>
    <xf numFmtId="180" fontId="38" fillId="0" borderId="10" xfId="58" applyNumberFormat="1" applyFont="1" applyBorder="1" applyAlignment="1">
      <alignment horizontal="right" wrapText="1"/>
      <protection/>
    </xf>
    <xf numFmtId="49" fontId="27" fillId="0" borderId="10" xfId="58" applyNumberFormat="1" applyFont="1" applyBorder="1" applyAlignment="1">
      <alignment horizontal="left" vertical="top" wrapText="1"/>
      <protection/>
    </xf>
    <xf numFmtId="49" fontId="0" fillId="0" borderId="11" xfId="59" applyNumberFormat="1" applyFont="1" applyBorder="1" applyAlignment="1">
      <alignment horizontal="left" vertical="top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1" fillId="0" borderId="11" xfId="58" applyFont="1" applyBorder="1" applyAlignment="1">
      <alignment horizontal="center" vertical="center"/>
      <protection/>
    </xf>
    <xf numFmtId="0" fontId="27" fillId="0" borderId="54" xfId="58" applyFont="1" applyBorder="1" applyAlignment="1">
      <alignment vertical="center" wrapText="1"/>
      <protection/>
    </xf>
    <xf numFmtId="180" fontId="27" fillId="0" borderId="54" xfId="58" applyNumberFormat="1" applyFont="1" applyBorder="1" applyAlignment="1">
      <alignment horizontal="right" wrapText="1"/>
      <protection/>
    </xf>
    <xf numFmtId="0" fontId="0" fillId="0" borderId="10" xfId="58" applyBorder="1">
      <alignment/>
      <protection/>
    </xf>
    <xf numFmtId="0" fontId="0" fillId="0" borderId="10" xfId="58" applyBorder="1" applyAlignment="1">
      <alignment horizontal="center" vertical="center"/>
      <protection/>
    </xf>
    <xf numFmtId="0" fontId="0" fillId="0" borderId="54" xfId="58" applyBorder="1" applyAlignment="1">
      <alignment vertical="center"/>
      <protection/>
    </xf>
    <xf numFmtId="0" fontId="0" fillId="0" borderId="10" xfId="58" applyFont="1" applyBorder="1" applyAlignment="1">
      <alignment horizontal="center"/>
      <protection/>
    </xf>
    <xf numFmtId="0" fontId="0" fillId="0" borderId="54" xfId="58" applyFont="1" applyBorder="1" applyAlignment="1">
      <alignment horizontal="center"/>
      <protection/>
    </xf>
    <xf numFmtId="0" fontId="0" fillId="0" borderId="0" xfId="58" applyAlignment="1">
      <alignment horizontal="center" vertical="center"/>
      <protection/>
    </xf>
    <xf numFmtId="0" fontId="0" fillId="0" borderId="0" xfId="58" applyAlignment="1">
      <alignment vertical="center"/>
      <protection/>
    </xf>
    <xf numFmtId="0" fontId="0" fillId="0" borderId="0" xfId="58" applyFont="1" applyAlignment="1">
      <alignment wrapText="1"/>
      <protection/>
    </xf>
    <xf numFmtId="0" fontId="0" fillId="0" borderId="0" xfId="58" applyFont="1" applyAlignment="1">
      <alignment horizontal="center"/>
      <protection/>
    </xf>
    <xf numFmtId="0" fontId="27" fillId="0" borderId="65" xfId="59" applyFont="1" applyFill="1" applyBorder="1" applyAlignment="1">
      <alignment horizontal="left" vertical="top" wrapText="1"/>
      <protection/>
    </xf>
    <xf numFmtId="180" fontId="1" fillId="0" borderId="42" xfId="58" applyNumberFormat="1" applyFont="1" applyFill="1" applyBorder="1" applyAlignment="1">
      <alignment horizontal="right"/>
      <protection/>
    </xf>
    <xf numFmtId="0" fontId="27" fillId="0" borderId="0" xfId="59" applyFont="1" applyAlignment="1">
      <alignment horizontal="center"/>
      <protection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8" fillId="0" borderId="68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8" fillId="0" borderId="70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42" xfId="0" applyFont="1" applyBorder="1" applyAlignment="1">
      <alignment horizontal="center" vertical="center" wrapText="1"/>
    </xf>
    <xf numFmtId="0" fontId="28" fillId="0" borderId="72" xfId="0" applyFont="1" applyBorder="1" applyAlignment="1">
      <alignment/>
    </xf>
    <xf numFmtId="180" fontId="28" fillId="0" borderId="73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26" fillId="0" borderId="31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180" fontId="0" fillId="0" borderId="32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180" fontId="0" fillId="0" borderId="40" xfId="0" applyNumberFormat="1" applyFont="1" applyBorder="1" applyAlignment="1">
      <alignment/>
    </xf>
    <xf numFmtId="0" fontId="28" fillId="0" borderId="43" xfId="0" applyFont="1" applyBorder="1" applyAlignment="1">
      <alignment horizontal="center" vertical="center" wrapText="1"/>
    </xf>
    <xf numFmtId="0" fontId="0" fillId="0" borderId="72" xfId="0" applyFont="1" applyBorder="1" applyAlignment="1">
      <alignment/>
    </xf>
    <xf numFmtId="180" fontId="0" fillId="0" borderId="72" xfId="0" applyNumberFormat="1" applyFont="1" applyBorder="1" applyAlignment="1">
      <alignment horizontal="right"/>
    </xf>
    <xf numFmtId="180" fontId="0" fillId="0" borderId="72" xfId="0" applyNumberFormat="1" applyFont="1" applyBorder="1" applyAlignment="1">
      <alignment/>
    </xf>
    <xf numFmtId="180" fontId="0" fillId="0" borderId="74" xfId="0" applyNumberFormat="1" applyFont="1" applyBorder="1" applyAlignment="1">
      <alignment/>
    </xf>
    <xf numFmtId="180" fontId="0" fillId="0" borderId="73" xfId="0" applyNumberFormat="1" applyFont="1" applyBorder="1" applyAlignment="1">
      <alignment/>
    </xf>
    <xf numFmtId="0" fontId="26" fillId="0" borderId="31" xfId="0" applyFont="1" applyBorder="1" applyAlignment="1">
      <alignment/>
    </xf>
    <xf numFmtId="180" fontId="0" fillId="0" borderId="31" xfId="0" applyNumberFormat="1" applyFont="1" applyBorder="1" applyAlignment="1">
      <alignment horizontal="right"/>
    </xf>
    <xf numFmtId="180" fontId="0" fillId="0" borderId="34" xfId="0" applyNumberFormat="1" applyFont="1" applyBorder="1" applyAlignment="1">
      <alignment horizontal="right"/>
    </xf>
    <xf numFmtId="0" fontId="28" fillId="0" borderId="75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180" fontId="0" fillId="0" borderId="39" xfId="0" applyNumberFormat="1" applyFont="1" applyBorder="1" applyAlignment="1">
      <alignment/>
    </xf>
    <xf numFmtId="180" fontId="0" fillId="0" borderId="39" xfId="0" applyNumberFormat="1" applyFont="1" applyBorder="1" applyAlignment="1">
      <alignment horizontal="right"/>
    </xf>
    <xf numFmtId="180" fontId="0" fillId="0" borderId="76" xfId="0" applyNumberFormat="1" applyFont="1" applyBorder="1" applyAlignment="1">
      <alignment/>
    </xf>
    <xf numFmtId="0" fontId="1" fillId="0" borderId="0" xfId="59" applyFont="1" applyAlignment="1">
      <alignment horizontal="center" vertical="center"/>
      <protection/>
    </xf>
    <xf numFmtId="180" fontId="1" fillId="0" borderId="0" xfId="59" applyNumberFormat="1" applyFont="1" applyAlignment="1">
      <alignment horizontal="center" vertical="center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center" wrapText="1"/>
      <protection/>
    </xf>
    <xf numFmtId="0" fontId="3" fillId="0" borderId="0" xfId="58" applyFont="1" applyFill="1" applyAlignment="1">
      <alignment horizontal="left" vertical="center"/>
      <protection/>
    </xf>
    <xf numFmtId="0" fontId="0" fillId="0" borderId="0" xfId="0" applyAlignment="1">
      <alignment horizontal="left"/>
    </xf>
    <xf numFmtId="0" fontId="6" fillId="0" borderId="10" xfId="58" applyFont="1" applyFill="1" applyBorder="1" applyAlignment="1">
      <alignment horizontal="left" vertical="center" wrapText="1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left" vertical="top" wrapText="1"/>
      <protection/>
    </xf>
    <xf numFmtId="0" fontId="1" fillId="0" borderId="64" xfId="58" applyFont="1" applyFill="1" applyBorder="1" applyAlignment="1">
      <alignment horizontal="center" vertical="center" wrapText="1"/>
      <protection/>
    </xf>
    <xf numFmtId="0" fontId="1" fillId="0" borderId="52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0" fillId="0" borderId="53" xfId="0" applyBorder="1" applyAlignment="1">
      <alignment horizontal="left" vertical="top" wrapText="1"/>
    </xf>
    <xf numFmtId="0" fontId="1" fillId="0" borderId="77" xfId="58" applyFont="1" applyBorder="1" applyAlignment="1">
      <alignment horizontal="left" vertical="top" wrapText="1"/>
      <protection/>
    </xf>
    <xf numFmtId="0" fontId="1" fillId="0" borderId="53" xfId="58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horizontal="left" wrapText="1"/>
      <protection/>
    </xf>
    <xf numFmtId="0" fontId="0" fillId="0" borderId="53" xfId="58" applyFont="1" applyFill="1" applyBorder="1" applyAlignment="1">
      <alignment wrapText="1"/>
      <protection/>
    </xf>
    <xf numFmtId="0" fontId="1" fillId="24" borderId="10" xfId="58" applyFont="1" applyFill="1" applyBorder="1" applyAlignment="1">
      <alignment horizontal="left" vertical="top" wrapText="1"/>
      <protection/>
    </xf>
    <xf numFmtId="0" fontId="1" fillId="0" borderId="11" xfId="59" applyFont="1" applyFill="1" applyBorder="1" applyAlignment="1">
      <alignment horizontal="left" vertical="top" wrapText="1"/>
      <protection/>
    </xf>
    <xf numFmtId="0" fontId="1" fillId="0" borderId="78" xfId="59" applyFont="1" applyFill="1" applyBorder="1" applyAlignment="1">
      <alignment horizontal="left" vertical="top" wrapText="1"/>
      <protection/>
    </xf>
    <xf numFmtId="0" fontId="1" fillId="0" borderId="79" xfId="59" applyFont="1" applyFill="1" applyBorder="1" applyAlignment="1">
      <alignment horizontal="left" vertical="top" wrapText="1"/>
      <protection/>
    </xf>
    <xf numFmtId="0" fontId="1" fillId="0" borderId="10" xfId="58" applyFont="1" applyFill="1" applyBorder="1" applyAlignment="1">
      <alignment horizontal="left" vertical="center" wrapText="1"/>
      <protection/>
    </xf>
    <xf numFmtId="0" fontId="1" fillId="0" borderId="10" xfId="58" applyFont="1" applyFill="1" applyBorder="1" applyAlignment="1">
      <alignment vertical="center" wrapText="1"/>
      <protection/>
    </xf>
    <xf numFmtId="0" fontId="1" fillId="0" borderId="13" xfId="59" applyFont="1" applyFill="1" applyBorder="1" applyAlignment="1">
      <alignment horizontal="left" vertical="top" wrapText="1"/>
      <protection/>
    </xf>
    <xf numFmtId="0" fontId="1" fillId="0" borderId="66" xfId="59" applyFont="1" applyFill="1" applyBorder="1" applyAlignment="1">
      <alignment horizontal="left" vertical="top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left" vertical="center"/>
      <protection/>
    </xf>
    <xf numFmtId="0" fontId="1" fillId="0" borderId="11" xfId="58" applyFont="1" applyBorder="1" applyAlignment="1">
      <alignment horizontal="left" vertical="center"/>
      <protection/>
    </xf>
    <xf numFmtId="0" fontId="1" fillId="0" borderId="53" xfId="0" applyFont="1" applyBorder="1" applyAlignment="1">
      <alignment horizontal="left"/>
    </xf>
    <xf numFmtId="0" fontId="0" fillId="0" borderId="0" xfId="58" applyFont="1" applyAlignment="1">
      <alignment horizontal="left" vertical="center"/>
      <protection/>
    </xf>
    <xf numFmtId="0" fontId="27" fillId="0" borderId="10" xfId="58" applyFont="1" applyBorder="1" applyAlignment="1">
      <alignment horizontal="left" vertical="top" wrapText="1"/>
      <protection/>
    </xf>
    <xf numFmtId="0" fontId="27" fillId="0" borderId="10" xfId="58" applyFont="1" applyBorder="1" applyAlignment="1">
      <alignment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1" fillId="0" borderId="64" xfId="58" applyFont="1" applyBorder="1" applyAlignment="1">
      <alignment horizontal="center" vertical="center"/>
      <protection/>
    </xf>
    <xf numFmtId="0" fontId="1" fillId="0" borderId="52" xfId="58" applyFont="1" applyBorder="1" applyAlignment="1">
      <alignment horizontal="center" vertical="center"/>
      <protection/>
    </xf>
    <xf numFmtId="0" fontId="28" fillId="0" borderId="10" xfId="58" applyFont="1" applyBorder="1" applyAlignment="1">
      <alignment horizontal="center" vertical="center" wrapText="1"/>
      <protection/>
    </xf>
    <xf numFmtId="0" fontId="28" fillId="0" borderId="10" xfId="58" applyFont="1" applyBorder="1" applyAlignment="1">
      <alignment horizontal="center" wrapText="1"/>
      <protection/>
    </xf>
    <xf numFmtId="0" fontId="3" fillId="0" borderId="0" xfId="58" applyFont="1" applyAlignment="1">
      <alignment horizontal="left" vertical="center"/>
      <protection/>
    </xf>
    <xf numFmtId="0" fontId="5" fillId="0" borderId="10" xfId="58" applyFont="1" applyBorder="1" applyAlignment="1">
      <alignment horizontal="left" wrapText="1"/>
      <protection/>
    </xf>
    <xf numFmtId="0" fontId="27" fillId="0" borderId="11" xfId="58" applyFont="1" applyBorder="1" applyAlignment="1">
      <alignment horizontal="left" vertical="top" wrapText="1"/>
      <protection/>
    </xf>
    <xf numFmtId="0" fontId="27" fillId="0" borderId="53" xfId="58" applyFont="1" applyBorder="1" applyAlignment="1">
      <alignment horizontal="left" vertical="top" wrapText="1"/>
      <protection/>
    </xf>
    <xf numFmtId="0" fontId="4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0" fontId="0" fillId="0" borderId="10" xfId="58" applyBorder="1" applyAlignment="1">
      <alignment horizontal="left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left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59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42" fillId="0" borderId="64" xfId="59" applyFont="1" applyFill="1" applyBorder="1" applyAlignment="1">
      <alignment horizontal="center" vertical="center" wrapText="1"/>
      <protection/>
    </xf>
    <xf numFmtId="0" fontId="42" fillId="0" borderId="52" xfId="59" applyFont="1" applyFill="1" applyBorder="1" applyAlignment="1">
      <alignment horizontal="center" vertical="center" wrapText="1"/>
      <protection/>
    </xf>
    <xf numFmtId="0" fontId="1" fillId="0" borderId="77" xfId="58" applyFont="1" applyFill="1" applyBorder="1" applyAlignment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1" fillId="0" borderId="0" xfId="58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center" wrapText="1"/>
    </xf>
    <xf numFmtId="0" fontId="3" fillId="0" borderId="0" xfId="58" applyFont="1" applyFill="1" applyAlignment="1">
      <alignment horizontal="center" vertical="center" wrapText="1"/>
      <protection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3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42" fillId="0" borderId="0" xfId="58" applyFont="1" applyFill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center"/>
    </xf>
    <xf numFmtId="0" fontId="3" fillId="0" borderId="0" xfId="58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27" fillId="0" borderId="15" xfId="59" applyFont="1" applyFill="1" applyBorder="1" applyAlignment="1">
      <alignment horizontal="left" vertical="top" wrapText="1"/>
      <protection/>
    </xf>
    <xf numFmtId="0" fontId="27" fillId="0" borderId="16" xfId="59" applyFont="1" applyFill="1" applyBorder="1" applyAlignment="1">
      <alignment horizontal="left" vertical="top" wrapText="1"/>
      <protection/>
    </xf>
    <xf numFmtId="0" fontId="27" fillId="0" borderId="15" xfId="59" applyFont="1" applyFill="1" applyBorder="1" applyAlignment="1">
      <alignment horizontal="left" vertical="center" wrapText="1"/>
      <protection/>
    </xf>
    <xf numFmtId="0" fontId="27" fillId="0" borderId="16" xfId="59" applyFont="1" applyFill="1" applyBorder="1" applyAlignment="1">
      <alignment horizontal="left" vertical="center" wrapText="1"/>
      <protection/>
    </xf>
    <xf numFmtId="0" fontId="27" fillId="0" borderId="23" xfId="59" applyFont="1" applyFill="1" applyBorder="1" applyAlignment="1">
      <alignment horizontal="center" vertical="center"/>
      <protection/>
    </xf>
    <xf numFmtId="0" fontId="27" fillId="0" borderId="19" xfId="59" applyFont="1" applyFill="1" applyBorder="1" applyAlignment="1">
      <alignment horizontal="center" vertical="center"/>
      <protection/>
    </xf>
    <xf numFmtId="0" fontId="46" fillId="0" borderId="0" xfId="58" applyFont="1" applyFill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27" fillId="0" borderId="31" xfId="59" applyFont="1" applyFill="1" applyBorder="1" applyAlignment="1">
      <alignment horizontal="left" vertical="center" wrapText="1"/>
      <protection/>
    </xf>
    <xf numFmtId="0" fontId="27" fillId="0" borderId="65" xfId="59" applyFont="1" applyFill="1" applyBorder="1" applyAlignment="1">
      <alignment horizontal="left" vertical="center" wrapText="1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6" fillId="0" borderId="67" xfId="59" applyFont="1" applyFill="1" applyBorder="1" applyAlignment="1">
      <alignment horizontal="left" vertical="center"/>
      <protection/>
    </xf>
    <xf numFmtId="0" fontId="0" fillId="0" borderId="67" xfId="0" applyFont="1" applyFill="1" applyBorder="1" applyAlignment="1">
      <alignment horizontal="left"/>
    </xf>
    <xf numFmtId="0" fontId="27" fillId="0" borderId="31" xfId="59" applyFont="1" applyFill="1" applyBorder="1" applyAlignment="1">
      <alignment horizontal="left" vertical="top" wrapText="1"/>
      <protection/>
    </xf>
    <xf numFmtId="0" fontId="27" fillId="0" borderId="65" xfId="59" applyFont="1" applyFill="1" applyBorder="1" applyAlignment="1">
      <alignment horizontal="left" vertical="top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64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180" fontId="1" fillId="0" borderId="54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7" fillId="0" borderId="15" xfId="59" applyFont="1" applyFill="1" applyBorder="1" applyAlignment="1">
      <alignment horizontal="center" vertical="center"/>
      <protection/>
    </xf>
    <xf numFmtId="180" fontId="0" fillId="0" borderId="53" xfId="59" applyNumberFormat="1" applyFont="1" applyFill="1" applyBorder="1" applyAlignment="1">
      <alignment horizontal="center" vertical="center" wrapText="1"/>
      <protection/>
    </xf>
    <xf numFmtId="180" fontId="1" fillId="0" borderId="64" xfId="59" applyNumberFormat="1" applyFont="1" applyFill="1" applyBorder="1" applyAlignment="1">
      <alignment horizontal="center" vertical="center" wrapText="1"/>
      <protection/>
    </xf>
    <xf numFmtId="0" fontId="1" fillId="0" borderId="8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2" xfId="59" applyFont="1" applyFill="1" applyBorder="1" applyAlignment="1">
      <alignment horizontal="center" vertical="center" wrapText="1"/>
      <protection/>
    </xf>
    <xf numFmtId="0" fontId="1" fillId="0" borderId="47" xfId="59" applyFont="1" applyFill="1" applyBorder="1" applyAlignment="1">
      <alignment horizontal="center" vertical="center" wrapText="1"/>
      <protection/>
    </xf>
    <xf numFmtId="0" fontId="0" fillId="0" borderId="75" xfId="59" applyFont="1" applyFill="1" applyBorder="1" applyAlignment="1">
      <alignment horizontal="center" vertical="center" wrapText="1"/>
      <protection/>
    </xf>
    <xf numFmtId="0" fontId="6" fillId="0" borderId="81" xfId="59" applyFont="1" applyFill="1" applyBorder="1" applyAlignment="1">
      <alignment horizontal="center" vertical="center" wrapText="1"/>
      <protection/>
    </xf>
    <xf numFmtId="0" fontId="0" fillId="0" borderId="72" xfId="59" applyFont="1" applyFill="1" applyBorder="1" applyAlignment="1">
      <alignment horizontal="center" vertical="center" wrapText="1"/>
      <protection/>
    </xf>
    <xf numFmtId="0" fontId="0" fillId="0" borderId="73" xfId="59" applyFont="1" applyFill="1" applyBorder="1" applyAlignment="1">
      <alignment horizontal="center" vertical="center" wrapText="1"/>
      <protection/>
    </xf>
    <xf numFmtId="0" fontId="6" fillId="0" borderId="82" xfId="59" applyFont="1" applyFill="1" applyBorder="1" applyAlignment="1">
      <alignment horizontal="center" vertical="center" wrapText="1"/>
      <protection/>
    </xf>
    <xf numFmtId="0" fontId="0" fillId="0" borderId="78" xfId="59" applyFont="1" applyFill="1" applyBorder="1" applyAlignment="1">
      <alignment horizontal="center" vertical="center" wrapText="1"/>
      <protection/>
    </xf>
    <xf numFmtId="0" fontId="0" fillId="0" borderId="83" xfId="59" applyFont="1" applyFill="1" applyBorder="1" applyAlignment="1">
      <alignment horizontal="center" vertical="center" wrapText="1"/>
      <protection/>
    </xf>
    <xf numFmtId="0" fontId="0" fillId="0" borderId="33" xfId="59" applyFont="1" applyFill="1" applyBorder="1" applyAlignment="1">
      <alignment horizontal="center" vertical="center" wrapText="1"/>
      <protection/>
    </xf>
    <xf numFmtId="0" fontId="0" fillId="0" borderId="34" xfId="59" applyFont="1" applyFill="1" applyBorder="1" applyAlignment="1">
      <alignment horizontal="center" vertical="center" wrapText="1"/>
      <protection/>
    </xf>
    <xf numFmtId="0" fontId="0" fillId="0" borderId="4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wrapText="1"/>
      <protection/>
    </xf>
    <xf numFmtId="0" fontId="0" fillId="0" borderId="13" xfId="59" applyFont="1" applyFill="1" applyBorder="1" applyAlignment="1">
      <alignment horizontal="center" vertical="center"/>
      <protection/>
    </xf>
    <xf numFmtId="0" fontId="0" fillId="0" borderId="66" xfId="59" applyFont="1" applyFill="1" applyBorder="1" applyAlignment="1">
      <alignment horizontal="center" vertical="center"/>
      <protection/>
    </xf>
    <xf numFmtId="0" fontId="0" fillId="0" borderId="13" xfId="59" applyFont="1" applyFill="1" applyBorder="1" applyAlignment="1">
      <alignment horizontal="center" wrapText="1"/>
      <protection/>
    </xf>
    <xf numFmtId="0" fontId="0" fillId="0" borderId="14" xfId="59" applyFont="1" applyFill="1" applyBorder="1" applyAlignment="1">
      <alignment horizontal="center" wrapText="1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84" xfId="59" applyFont="1" applyFill="1" applyBorder="1" applyAlignment="1">
      <alignment horizontal="center" vertical="center" wrapText="1"/>
      <protection/>
    </xf>
    <xf numFmtId="0" fontId="0" fillId="0" borderId="85" xfId="59" applyFont="1" applyFill="1" applyBorder="1" applyAlignment="1">
      <alignment horizontal="center" vertical="center" wrapText="1"/>
      <protection/>
    </xf>
    <xf numFmtId="0" fontId="0" fillId="0" borderId="86" xfId="59" applyFont="1" applyFill="1" applyBorder="1" applyAlignment="1">
      <alignment horizontal="center" vertical="center" wrapText="1"/>
      <protection/>
    </xf>
    <xf numFmtId="49" fontId="27" fillId="0" borderId="16" xfId="59" applyNumberFormat="1" applyFont="1" applyFill="1" applyBorder="1" applyAlignment="1">
      <alignment horizontal="left" vertical="top" wrapText="1"/>
      <protection/>
    </xf>
    <xf numFmtId="49" fontId="0" fillId="0" borderId="50" xfId="0" applyNumberFormat="1" applyFill="1" applyBorder="1" applyAlignment="1">
      <alignment horizontal="left" vertical="top" wrapText="1"/>
    </xf>
    <xf numFmtId="49" fontId="27" fillId="0" borderId="16" xfId="59" applyNumberFormat="1" applyFont="1" applyFill="1" applyBorder="1" applyAlignment="1">
      <alignment horizontal="left" vertical="center" wrapText="1"/>
      <protection/>
    </xf>
    <xf numFmtId="49" fontId="0" fillId="0" borderId="50" xfId="0" applyNumberFormat="1" applyFill="1" applyBorder="1" applyAlignment="1">
      <alignment horizontal="left" vertical="center" wrapText="1"/>
    </xf>
    <xf numFmtId="0" fontId="27" fillId="0" borderId="44" xfId="59" applyFont="1" applyFill="1" applyBorder="1" applyAlignment="1">
      <alignment horizontal="left" vertical="top" wrapText="1"/>
      <protection/>
    </xf>
    <xf numFmtId="0" fontId="5" fillId="0" borderId="15" xfId="59" applyFont="1" applyFill="1" applyBorder="1" applyAlignment="1">
      <alignment horizontal="left" vertical="top" wrapText="1"/>
      <protection/>
    </xf>
    <xf numFmtId="0" fontId="5" fillId="0" borderId="16" xfId="59" applyFont="1" applyFill="1" applyBorder="1" applyAlignment="1">
      <alignment horizontal="left" vertical="top" wrapText="1"/>
      <protection/>
    </xf>
    <xf numFmtId="0" fontId="6" fillId="0" borderId="0" xfId="59" applyFont="1" applyFill="1" applyBorder="1" applyAlignment="1">
      <alignment horizontal="center" vertical="center" wrapText="1"/>
      <protection/>
    </xf>
    <xf numFmtId="0" fontId="27" fillId="0" borderId="15" xfId="58" applyFont="1" applyFill="1" applyBorder="1" applyAlignment="1">
      <alignment horizontal="left" vertical="top" wrapText="1"/>
      <protection/>
    </xf>
    <xf numFmtId="0" fontId="27" fillId="0" borderId="16" xfId="58" applyFont="1" applyFill="1" applyBorder="1" applyAlignment="1">
      <alignment horizontal="left" vertical="top" wrapText="1"/>
      <protection/>
    </xf>
    <xf numFmtId="0" fontId="27" fillId="0" borderId="31" xfId="0" applyFont="1" applyFill="1" applyBorder="1" applyAlignment="1">
      <alignment horizontal="left" wrapText="1"/>
    </xf>
    <xf numFmtId="0" fontId="27" fillId="0" borderId="65" xfId="0" applyFont="1" applyFill="1" applyBorder="1" applyAlignment="1">
      <alignment horizontal="left" wrapText="1"/>
    </xf>
    <xf numFmtId="0" fontId="30" fillId="0" borderId="15" xfId="59" applyFont="1" applyFill="1" applyBorder="1" applyAlignment="1">
      <alignment horizontal="center" vertical="top" wrapText="1"/>
      <protection/>
    </xf>
    <xf numFmtId="0" fontId="30" fillId="0" borderId="16" xfId="59" applyFont="1" applyFill="1" applyBorder="1" applyAlignment="1">
      <alignment horizontal="center" vertical="top" wrapText="1"/>
      <protection/>
    </xf>
    <xf numFmtId="0" fontId="6" fillId="0" borderId="0" xfId="59" applyFont="1" applyFill="1" applyBorder="1" applyAlignment="1">
      <alignment horizontal="left" vertical="top" wrapText="1"/>
      <protection/>
    </xf>
    <xf numFmtId="0" fontId="27" fillId="0" borderId="18" xfId="59" applyFont="1" applyFill="1" applyBorder="1" applyAlignment="1">
      <alignment horizontal="left" vertical="top" wrapText="1"/>
      <protection/>
    </xf>
    <xf numFmtId="0" fontId="27" fillId="0" borderId="87" xfId="59" applyFont="1" applyFill="1" applyBorder="1" applyAlignment="1">
      <alignment horizontal="left" vertical="top" wrapText="1"/>
      <protection/>
    </xf>
    <xf numFmtId="0" fontId="27" fillId="0" borderId="31" xfId="58" applyFont="1" applyFill="1" applyBorder="1" applyAlignment="1">
      <alignment horizontal="left" vertical="center" wrapText="1"/>
      <protection/>
    </xf>
    <xf numFmtId="0" fontId="27" fillId="0" borderId="65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5" fillId="0" borderId="15" xfId="59" applyFont="1" applyFill="1" applyBorder="1" applyAlignment="1">
      <alignment vertical="top" wrapText="1"/>
      <protection/>
    </xf>
    <xf numFmtId="0" fontId="5" fillId="0" borderId="16" xfId="59" applyFont="1" applyFill="1" applyBorder="1" applyAlignment="1">
      <alignment vertical="top" wrapText="1"/>
      <protection/>
    </xf>
    <xf numFmtId="0" fontId="6" fillId="0" borderId="0" xfId="59" applyFont="1" applyFill="1" applyBorder="1" applyAlignment="1">
      <alignment horizontal="center"/>
      <protection/>
    </xf>
    <xf numFmtId="0" fontId="0" fillId="0" borderId="50" xfId="0" applyFill="1" applyBorder="1" applyAlignment="1">
      <alignment horizontal="left" vertical="top" wrapText="1"/>
    </xf>
    <xf numFmtId="0" fontId="27" fillId="0" borderId="15" xfId="59" applyFont="1" applyFill="1" applyBorder="1" applyAlignment="1">
      <alignment vertical="top" wrapText="1"/>
      <protection/>
    </xf>
    <xf numFmtId="0" fontId="27" fillId="0" borderId="16" xfId="59" applyFont="1" applyFill="1" applyBorder="1" applyAlignment="1">
      <alignment vertical="top" wrapText="1"/>
      <protection/>
    </xf>
    <xf numFmtId="0" fontId="1" fillId="0" borderId="8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58" applyFont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0" xfId="58" applyFont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" fillId="0" borderId="0" xfId="58" applyFont="1" applyAlignment="1">
      <alignment horizontal="center" wrapText="1"/>
      <protection/>
    </xf>
    <xf numFmtId="0" fontId="37" fillId="0" borderId="0" xfId="0" applyFont="1" applyAlignment="1">
      <alignment horizontal="center" wrapText="1"/>
    </xf>
    <xf numFmtId="180" fontId="24" fillId="0" borderId="72" xfId="0" applyNumberFormat="1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180" fontId="24" fillId="0" borderId="31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" fontId="24" fillId="0" borderId="32" xfId="0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" fillId="0" borderId="0" xfId="58" applyFont="1" applyAlignment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6" fillId="0" borderId="0" xfId="58" applyFont="1" applyAlignment="1">
      <alignment horizontal="left" vertical="center"/>
      <protection/>
    </xf>
    <xf numFmtId="0" fontId="24" fillId="0" borderId="0" xfId="0" applyFont="1" applyAlignment="1">
      <alignment horizontal="center"/>
    </xf>
    <xf numFmtId="0" fontId="24" fillId="0" borderId="81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72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7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 wrapText="1"/>
    </xf>
    <xf numFmtId="1" fontId="24" fillId="0" borderId="72" xfId="0" applyNumberFormat="1" applyFont="1" applyBorder="1" applyAlignment="1">
      <alignment horizontal="center"/>
    </xf>
    <xf numFmtId="0" fontId="27" fillId="0" borderId="0" xfId="58" applyFont="1" applyAlignment="1">
      <alignment horizontal="left" vertical="center"/>
      <protection/>
    </xf>
    <xf numFmtId="0" fontId="1" fillId="0" borderId="0" xfId="58" applyFont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58" applyFont="1" applyAlignment="1">
      <alignment horizontal="center" vertical="center"/>
      <protection/>
    </xf>
    <xf numFmtId="1" fontId="24" fillId="0" borderId="31" xfId="0" applyNumberFormat="1" applyFont="1" applyBorder="1" applyAlignment="1">
      <alignment horizontal="center" vertical="center" wrapText="1"/>
    </xf>
    <xf numFmtId="0" fontId="1" fillId="0" borderId="0" xfId="59" applyFont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59" applyFont="1" applyAlignment="1">
      <alignment horizontal="center" vertical="top" wrapText="1"/>
      <protection/>
    </xf>
    <xf numFmtId="0" fontId="1" fillId="0" borderId="0" xfId="58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left" wrapText="1"/>
    </xf>
    <xf numFmtId="0" fontId="1" fillId="0" borderId="94" xfId="0" applyFont="1" applyBorder="1" applyAlignment="1">
      <alignment horizontal="left" wrapText="1"/>
    </xf>
    <xf numFmtId="0" fontId="1" fillId="0" borderId="93" xfId="0" applyFont="1" applyBorder="1" applyAlignment="1">
      <alignment horizontal="left"/>
    </xf>
    <xf numFmtId="0" fontId="1" fillId="0" borderId="94" xfId="0" applyFont="1" applyBorder="1" applyAlignment="1">
      <alignment horizontal="left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53" xfId="0" applyFont="1" applyBorder="1" applyAlignment="1">
      <alignment horizontal="center" wrapText="1"/>
    </xf>
    <xf numFmtId="0" fontId="1" fillId="0" borderId="95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91" xfId="0" applyFont="1" applyBorder="1" applyAlignment="1">
      <alignment horizontal="left" vertical="center" wrapText="1"/>
    </xf>
    <xf numFmtId="0" fontId="1" fillId="0" borderId="98" xfId="0" applyFont="1" applyBorder="1" applyAlignment="1">
      <alignment horizontal="left" vertical="center" wrapText="1"/>
    </xf>
    <xf numFmtId="2" fontId="1" fillId="0" borderId="95" xfId="0" applyNumberFormat="1" applyFont="1" applyBorder="1" applyAlignment="1">
      <alignment horizontal="center" vertical="center" wrapText="1"/>
    </xf>
    <xf numFmtId="2" fontId="1" fillId="0" borderId="96" xfId="0" applyNumberFormat="1" applyFont="1" applyBorder="1" applyAlignment="1">
      <alignment horizontal="center" vertical="center" wrapText="1"/>
    </xf>
    <xf numFmtId="0" fontId="0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0" borderId="0" xfId="0" applyFont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VC sint. v.23.01.2013" xfId="58"/>
    <cellStyle name="Normal_Copy of Copy of BVC analitic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a\Downloads\ANEXE%20BVC%202020%20Parc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MOF"/>
      <sheetName val="Anexa"/>
      <sheetName val="BVC 2020 SINTETIC"/>
      <sheetName val="BVC 2020 analitic "/>
      <sheetName val="Anexa 3"/>
      <sheetName val="Anexa 4"/>
      <sheetName val="Anexa 5"/>
    </sheetNames>
    <sheetDataSet>
      <sheetData sheetId="2">
        <row r="33">
          <cell r="G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9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7109375" style="54" customWidth="1"/>
    <col min="2" max="2" width="3.421875" style="54" customWidth="1"/>
    <col min="3" max="3" width="3.421875" style="23" customWidth="1"/>
    <col min="4" max="4" width="5.28125" style="54" customWidth="1"/>
    <col min="5" max="5" width="43.421875" style="25" customWidth="1"/>
    <col min="6" max="6" width="5.00390625" style="26" customWidth="1"/>
    <col min="7" max="7" width="18.57421875" style="32" customWidth="1"/>
    <col min="8" max="108" width="9.140625" style="22" customWidth="1"/>
    <col min="109" max="16384" width="9.140625" style="32" customWidth="1"/>
  </cols>
  <sheetData>
    <row r="1" spans="1:7" ht="15">
      <c r="A1" s="358" t="s">
        <v>311</v>
      </c>
      <c r="B1" s="359"/>
      <c r="C1" s="359"/>
      <c r="D1" s="359"/>
      <c r="E1" s="359"/>
      <c r="F1" s="359"/>
      <c r="G1" s="266" t="s">
        <v>243</v>
      </c>
    </row>
    <row r="2" spans="1:101" s="188" customFormat="1" ht="15">
      <c r="A2" s="358" t="s">
        <v>421</v>
      </c>
      <c r="B2" s="359"/>
      <c r="C2" s="359"/>
      <c r="D2" s="359"/>
      <c r="E2" s="359"/>
      <c r="F2" s="359"/>
      <c r="G2" s="8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</row>
    <row r="3" spans="1:7" ht="15">
      <c r="A3" s="358" t="s">
        <v>422</v>
      </c>
      <c r="B3" s="358"/>
      <c r="C3" s="358"/>
      <c r="D3" s="358"/>
      <c r="E3" s="358"/>
      <c r="F3" s="8"/>
      <c r="G3" s="8"/>
    </row>
    <row r="4" spans="1:7" ht="15">
      <c r="A4" s="5"/>
      <c r="B4" s="5"/>
      <c r="C4" s="6"/>
      <c r="D4" s="5"/>
      <c r="E4" s="7"/>
      <c r="F4" s="8"/>
      <c r="G4" s="9"/>
    </row>
    <row r="5" spans="1:7" ht="15">
      <c r="A5" s="10"/>
      <c r="B5" s="10"/>
      <c r="C5" s="6"/>
      <c r="D5" s="10"/>
      <c r="E5" s="11"/>
      <c r="F5" s="12"/>
      <c r="G5" s="13"/>
    </row>
    <row r="6" spans="1:7" ht="18" customHeight="1">
      <c r="A6" s="365" t="s">
        <v>316</v>
      </c>
      <c r="B6" s="365"/>
      <c r="C6" s="365"/>
      <c r="D6" s="365"/>
      <c r="E6" s="365"/>
      <c r="F6" s="365"/>
      <c r="G6" s="365"/>
    </row>
    <row r="7" spans="1:7" ht="14.25" thickBot="1">
      <c r="A7" s="14"/>
      <c r="B7" s="14"/>
      <c r="C7" s="15"/>
      <c r="D7" s="14"/>
      <c r="E7" s="16"/>
      <c r="F7" s="17"/>
      <c r="G7" s="265" t="s">
        <v>41</v>
      </c>
    </row>
    <row r="8" spans="1:112" ht="15" customHeight="1" thickBot="1">
      <c r="A8" s="360"/>
      <c r="B8" s="361"/>
      <c r="C8" s="361"/>
      <c r="D8" s="362" t="s">
        <v>42</v>
      </c>
      <c r="E8" s="363"/>
      <c r="F8" s="364" t="s">
        <v>47</v>
      </c>
      <c r="G8" s="367" t="s">
        <v>317</v>
      </c>
      <c r="DE8" s="22"/>
      <c r="DF8" s="22"/>
      <c r="DG8" s="22"/>
      <c r="DH8" s="22"/>
    </row>
    <row r="9" spans="1:112" ht="51.75" customHeight="1" thickBot="1">
      <c r="A9" s="361"/>
      <c r="B9" s="361"/>
      <c r="C9" s="361"/>
      <c r="D9" s="363"/>
      <c r="E9" s="363"/>
      <c r="F9" s="363"/>
      <c r="G9" s="368"/>
      <c r="DE9" s="22"/>
      <c r="DF9" s="22"/>
      <c r="DG9" s="22"/>
      <c r="DH9" s="22"/>
    </row>
    <row r="10" spans="1:108" s="47" customFormat="1" ht="10.5" thickBot="1">
      <c r="A10" s="45">
        <v>0</v>
      </c>
      <c r="B10" s="356">
        <v>1</v>
      </c>
      <c r="C10" s="356"/>
      <c r="D10" s="357">
        <v>2</v>
      </c>
      <c r="E10" s="357"/>
      <c r="F10" s="46">
        <v>3</v>
      </c>
      <c r="G10" s="46">
        <v>4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s="35" customFormat="1" ht="16.5" customHeight="1" thickBot="1">
      <c r="A11" s="48" t="s">
        <v>20</v>
      </c>
      <c r="B11" s="42"/>
      <c r="C11" s="49"/>
      <c r="D11" s="366" t="s">
        <v>320</v>
      </c>
      <c r="E11" s="366"/>
      <c r="F11" s="43">
        <v>1</v>
      </c>
      <c r="G11" s="30">
        <f>'Anexa 2'!N13</f>
        <v>1700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1:108" s="35" customFormat="1" ht="15" customHeight="1" thickBot="1">
      <c r="A12" s="379"/>
      <c r="B12" s="42">
        <v>1</v>
      </c>
      <c r="C12" s="49"/>
      <c r="D12" s="366" t="s">
        <v>234</v>
      </c>
      <c r="E12" s="366"/>
      <c r="F12" s="43">
        <v>2</v>
      </c>
      <c r="G12" s="30">
        <f>'Anexa 2'!N14</f>
        <v>1700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7" ht="17.25" customHeight="1" thickBot="1">
      <c r="A13" s="379"/>
      <c r="B13" s="42"/>
      <c r="C13" s="49"/>
      <c r="D13" s="50" t="s">
        <v>21</v>
      </c>
      <c r="E13" s="50" t="s">
        <v>236</v>
      </c>
      <c r="F13" s="43">
        <v>3</v>
      </c>
      <c r="G13" s="30">
        <f>'Anexa 2'!N22</f>
        <v>0</v>
      </c>
    </row>
    <row r="14" spans="1:7" ht="15" customHeight="1" thickBot="1">
      <c r="A14" s="379"/>
      <c r="B14" s="42"/>
      <c r="C14" s="49"/>
      <c r="D14" s="50" t="s">
        <v>22</v>
      </c>
      <c r="E14" s="50" t="s">
        <v>235</v>
      </c>
      <c r="F14" s="43">
        <v>4</v>
      </c>
      <c r="G14" s="30">
        <f>'Anexa 2'!N23</f>
        <v>0</v>
      </c>
    </row>
    <row r="15" spans="1:7" ht="16.5" customHeight="1" thickBot="1">
      <c r="A15" s="379"/>
      <c r="B15" s="42">
        <v>2</v>
      </c>
      <c r="C15" s="49"/>
      <c r="D15" s="366" t="s">
        <v>94</v>
      </c>
      <c r="E15" s="366"/>
      <c r="F15" s="43">
        <v>5</v>
      </c>
      <c r="G15" s="30">
        <f>'Anexa 2'!N34</f>
        <v>0</v>
      </c>
    </row>
    <row r="16" spans="1:7" ht="15.75" customHeight="1" thickBot="1">
      <c r="A16" s="48" t="s">
        <v>10</v>
      </c>
      <c r="B16" s="42"/>
      <c r="C16" s="49"/>
      <c r="D16" s="366" t="s">
        <v>321</v>
      </c>
      <c r="E16" s="366"/>
      <c r="F16" s="43">
        <v>6</v>
      </c>
      <c r="G16" s="30">
        <f>'Anexa 2'!N40</f>
        <v>1700</v>
      </c>
    </row>
    <row r="17" spans="1:7" ht="15" customHeight="1" thickBot="1">
      <c r="A17" s="379"/>
      <c r="B17" s="42">
        <v>1</v>
      </c>
      <c r="C17" s="49"/>
      <c r="D17" s="369" t="s">
        <v>5</v>
      </c>
      <c r="E17" s="372"/>
      <c r="F17" s="43">
        <v>7</v>
      </c>
      <c r="G17" s="30">
        <f>'Anexa 2'!N41</f>
        <v>1697</v>
      </c>
    </row>
    <row r="18" spans="1:7" ht="16.5" customHeight="1" thickBot="1">
      <c r="A18" s="379"/>
      <c r="B18" s="364"/>
      <c r="C18" s="49" t="s">
        <v>105</v>
      </c>
      <c r="D18" s="366" t="s">
        <v>106</v>
      </c>
      <c r="E18" s="366"/>
      <c r="F18" s="43">
        <v>8</v>
      </c>
      <c r="G18" s="30">
        <f>'Anexa 2'!N42</f>
        <v>284</v>
      </c>
    </row>
    <row r="19" spans="1:7" ht="16.5" customHeight="1" thickBot="1">
      <c r="A19" s="379"/>
      <c r="B19" s="364"/>
      <c r="C19" s="49" t="s">
        <v>107</v>
      </c>
      <c r="D19" s="366" t="s">
        <v>112</v>
      </c>
      <c r="E19" s="373"/>
      <c r="F19" s="43">
        <v>9</v>
      </c>
      <c r="G19" s="30">
        <f>'Anexa 2'!N90</f>
        <v>6</v>
      </c>
    </row>
    <row r="20" spans="1:7" ht="17.25" customHeight="1" thickBot="1">
      <c r="A20" s="379"/>
      <c r="B20" s="364"/>
      <c r="C20" s="49" t="s">
        <v>110</v>
      </c>
      <c r="D20" s="366" t="s">
        <v>95</v>
      </c>
      <c r="E20" s="366"/>
      <c r="F20" s="43">
        <v>10</v>
      </c>
      <c r="G20" s="30">
        <f>'Anexa 2'!N97</f>
        <v>1359</v>
      </c>
    </row>
    <row r="21" spans="1:7" ht="17.25" customHeight="1" thickBot="1">
      <c r="A21" s="379"/>
      <c r="B21" s="364"/>
      <c r="C21" s="49"/>
      <c r="D21" s="50" t="s">
        <v>228</v>
      </c>
      <c r="E21" s="50" t="s">
        <v>322</v>
      </c>
      <c r="F21" s="43">
        <v>11</v>
      </c>
      <c r="G21" s="30">
        <f>'Anexa 2'!N98</f>
        <v>1332</v>
      </c>
    </row>
    <row r="22" spans="1:7" ht="16.5" customHeight="1" thickBot="1">
      <c r="A22" s="379"/>
      <c r="B22" s="364"/>
      <c r="C22" s="380"/>
      <c r="D22" s="48" t="s">
        <v>141</v>
      </c>
      <c r="E22" s="50" t="s">
        <v>249</v>
      </c>
      <c r="F22" s="43">
        <v>12</v>
      </c>
      <c r="G22" s="30">
        <f>'Anexa 2'!N99</f>
        <v>1177</v>
      </c>
    </row>
    <row r="23" spans="1:7" ht="16.5" customHeight="1" thickBot="1">
      <c r="A23" s="379"/>
      <c r="B23" s="364"/>
      <c r="C23" s="380"/>
      <c r="D23" s="48" t="s">
        <v>142</v>
      </c>
      <c r="E23" s="50" t="s">
        <v>151</v>
      </c>
      <c r="F23" s="43">
        <v>13</v>
      </c>
      <c r="G23" s="30">
        <f>'Anexa 2'!N103</f>
        <v>155</v>
      </c>
    </row>
    <row r="24" spans="1:7" ht="15.75" customHeight="1" thickBot="1">
      <c r="A24" s="379"/>
      <c r="B24" s="364"/>
      <c r="C24" s="380"/>
      <c r="D24" s="48" t="s">
        <v>143</v>
      </c>
      <c r="E24" s="50" t="s">
        <v>108</v>
      </c>
      <c r="F24" s="43">
        <v>14</v>
      </c>
      <c r="G24" s="30">
        <f>'Anexa 2'!N111</f>
        <v>0</v>
      </c>
    </row>
    <row r="25" spans="1:7" ht="29.25" customHeight="1" thickBot="1">
      <c r="A25" s="379"/>
      <c r="B25" s="364"/>
      <c r="C25" s="380"/>
      <c r="D25" s="48"/>
      <c r="E25" s="51" t="s">
        <v>109</v>
      </c>
      <c r="F25" s="43">
        <v>15</v>
      </c>
      <c r="G25" s="30">
        <f>'Anexa 2'!N112</f>
        <v>0</v>
      </c>
    </row>
    <row r="26" spans="1:7" ht="36.75" customHeight="1" thickBot="1">
      <c r="A26" s="379"/>
      <c r="B26" s="364"/>
      <c r="C26" s="380"/>
      <c r="D26" s="48" t="s">
        <v>144</v>
      </c>
      <c r="E26" s="50" t="s">
        <v>237</v>
      </c>
      <c r="F26" s="43">
        <v>16</v>
      </c>
      <c r="G26" s="30">
        <f>'Anexa 2'!N115</f>
        <v>0</v>
      </c>
    </row>
    <row r="27" spans="1:7" ht="29.25" customHeight="1" thickBot="1">
      <c r="A27" s="379"/>
      <c r="B27" s="364"/>
      <c r="C27" s="380"/>
      <c r="D27" s="48" t="s">
        <v>145</v>
      </c>
      <c r="E27" s="50" t="s">
        <v>302</v>
      </c>
      <c r="F27" s="43">
        <v>17</v>
      </c>
      <c r="G27" s="30">
        <f>'Anexa 2'!N124</f>
        <v>27</v>
      </c>
    </row>
    <row r="28" spans="1:7" ht="15" customHeight="1" thickBot="1">
      <c r="A28" s="379"/>
      <c r="B28" s="364"/>
      <c r="C28" s="49" t="s">
        <v>111</v>
      </c>
      <c r="D28" s="366" t="s">
        <v>96</v>
      </c>
      <c r="E28" s="373"/>
      <c r="F28" s="43">
        <v>18</v>
      </c>
      <c r="G28" s="30">
        <f>'Anexa 2'!N125</f>
        <v>48</v>
      </c>
    </row>
    <row r="29" spans="1:7" ht="17.25" customHeight="1" thickBot="1">
      <c r="A29" s="379"/>
      <c r="B29" s="42">
        <v>2</v>
      </c>
      <c r="C29" s="49"/>
      <c r="D29" s="366" t="s">
        <v>97</v>
      </c>
      <c r="E29" s="366"/>
      <c r="F29" s="43">
        <v>19</v>
      </c>
      <c r="G29" s="30">
        <f>'Anexa 2'!N142</f>
        <v>3</v>
      </c>
    </row>
    <row r="30" spans="1:7" ht="15.75" customHeight="1" thickBot="1">
      <c r="A30" s="48" t="s">
        <v>13</v>
      </c>
      <c r="B30" s="42"/>
      <c r="C30" s="49"/>
      <c r="D30" s="366" t="s">
        <v>6</v>
      </c>
      <c r="E30" s="366"/>
      <c r="F30" s="43">
        <v>20</v>
      </c>
      <c r="G30" s="30">
        <f>'Anexa 2'!N150</f>
        <v>0</v>
      </c>
    </row>
    <row r="31" spans="1:7" ht="15.75" customHeight="1" thickBot="1">
      <c r="A31" s="48" t="s">
        <v>14</v>
      </c>
      <c r="B31" s="42">
        <v>1</v>
      </c>
      <c r="C31" s="49"/>
      <c r="D31" s="366" t="s">
        <v>323</v>
      </c>
      <c r="E31" s="366"/>
      <c r="F31" s="43">
        <v>21</v>
      </c>
      <c r="G31" s="30">
        <f>'Anexa 2'!N153</f>
        <v>0</v>
      </c>
    </row>
    <row r="32" spans="1:7" ht="15.75" customHeight="1" thickBot="1">
      <c r="A32" s="48"/>
      <c r="B32" s="42">
        <v>2</v>
      </c>
      <c r="C32" s="49"/>
      <c r="D32" s="366" t="s">
        <v>324</v>
      </c>
      <c r="E32" s="366"/>
      <c r="F32" s="43">
        <v>22</v>
      </c>
      <c r="G32" s="30">
        <v>0</v>
      </c>
    </row>
    <row r="33" spans="1:7" ht="15.75" customHeight="1" thickBot="1">
      <c r="A33" s="48"/>
      <c r="B33" s="42">
        <v>3</v>
      </c>
      <c r="C33" s="49"/>
      <c r="D33" s="369" t="s">
        <v>325</v>
      </c>
      <c r="E33" s="370"/>
      <c r="F33" s="43">
        <v>23</v>
      </c>
      <c r="G33" s="30">
        <v>0</v>
      </c>
    </row>
    <row r="34" spans="1:7" ht="15.75" customHeight="1" thickBot="1">
      <c r="A34" s="48"/>
      <c r="B34" s="42">
        <v>4</v>
      </c>
      <c r="C34" s="49"/>
      <c r="D34" s="369" t="s">
        <v>326</v>
      </c>
      <c r="E34" s="370"/>
      <c r="F34" s="43">
        <v>24</v>
      </c>
      <c r="G34" s="30">
        <v>0</v>
      </c>
    </row>
    <row r="35" spans="1:7" ht="27.75" customHeight="1" thickBot="1">
      <c r="A35" s="48"/>
      <c r="B35" s="42">
        <v>5</v>
      </c>
      <c r="C35" s="49"/>
      <c r="D35" s="369" t="s">
        <v>327</v>
      </c>
      <c r="E35" s="370"/>
      <c r="F35" s="43">
        <v>25</v>
      </c>
      <c r="G35" s="30">
        <v>0</v>
      </c>
    </row>
    <row r="36" spans="1:108" s="25" customFormat="1" ht="36.75" customHeight="1" thickBot="1">
      <c r="A36" s="48" t="s">
        <v>15</v>
      </c>
      <c r="B36" s="42"/>
      <c r="C36" s="49"/>
      <c r="D36" s="371" t="s">
        <v>328</v>
      </c>
      <c r="E36" s="371"/>
      <c r="F36" s="43">
        <v>26</v>
      </c>
      <c r="G36" s="30">
        <f>G30-G31</f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7" ht="15.75" customHeight="1" thickBot="1">
      <c r="A37" s="379"/>
      <c r="B37" s="42">
        <v>1</v>
      </c>
      <c r="C37" s="49"/>
      <c r="D37" s="366" t="s">
        <v>49</v>
      </c>
      <c r="E37" s="366"/>
      <c r="F37" s="43">
        <v>27</v>
      </c>
      <c r="G37" s="30">
        <v>0</v>
      </c>
    </row>
    <row r="38" spans="1:7" ht="27.75" customHeight="1" thickBot="1">
      <c r="A38" s="379"/>
      <c r="B38" s="42">
        <v>2</v>
      </c>
      <c r="C38" s="49"/>
      <c r="D38" s="366" t="s">
        <v>50</v>
      </c>
      <c r="E38" s="366"/>
      <c r="F38" s="43">
        <v>28</v>
      </c>
      <c r="G38" s="30">
        <v>0</v>
      </c>
    </row>
    <row r="39" spans="1:7" ht="15.75" customHeight="1" thickBot="1">
      <c r="A39" s="379"/>
      <c r="B39" s="42">
        <v>3</v>
      </c>
      <c r="C39" s="49"/>
      <c r="D39" s="366" t="s">
        <v>51</v>
      </c>
      <c r="E39" s="366"/>
      <c r="F39" s="43">
        <v>29</v>
      </c>
      <c r="G39" s="30">
        <v>0</v>
      </c>
    </row>
    <row r="40" spans="1:7" ht="78.75" customHeight="1" thickBot="1">
      <c r="A40" s="379"/>
      <c r="B40" s="42">
        <v>4</v>
      </c>
      <c r="C40" s="49"/>
      <c r="D40" s="369" t="s">
        <v>244</v>
      </c>
      <c r="E40" s="374"/>
      <c r="F40" s="43">
        <v>30</v>
      </c>
      <c r="G40" s="30">
        <v>0</v>
      </c>
    </row>
    <row r="41" spans="1:7" ht="20.25" customHeight="1" thickBot="1">
      <c r="A41" s="379"/>
      <c r="B41" s="42">
        <v>5</v>
      </c>
      <c r="C41" s="49"/>
      <c r="D41" s="366" t="s">
        <v>52</v>
      </c>
      <c r="E41" s="366"/>
      <c r="F41" s="43">
        <v>31</v>
      </c>
      <c r="G41" s="30">
        <v>0</v>
      </c>
    </row>
    <row r="42" spans="1:7" ht="37.5" customHeight="1" thickBot="1">
      <c r="A42" s="379"/>
      <c r="B42" s="42">
        <v>6</v>
      </c>
      <c r="C42" s="49"/>
      <c r="D42" s="371" t="s">
        <v>329</v>
      </c>
      <c r="E42" s="371"/>
      <c r="F42" s="43">
        <v>32</v>
      </c>
      <c r="G42" s="30">
        <f>G36</f>
        <v>0</v>
      </c>
    </row>
    <row r="43" spans="1:7" ht="56.25" customHeight="1" thickBot="1">
      <c r="A43" s="379"/>
      <c r="B43" s="42">
        <v>7</v>
      </c>
      <c r="C43" s="49"/>
      <c r="D43" s="366" t="s">
        <v>53</v>
      </c>
      <c r="E43" s="366"/>
      <c r="F43" s="43">
        <v>33</v>
      </c>
      <c r="G43" s="30">
        <f>'Anexa 2'!N135</f>
        <v>0</v>
      </c>
    </row>
    <row r="44" spans="1:7" ht="66.75" customHeight="1" thickBot="1">
      <c r="A44" s="379"/>
      <c r="B44" s="42">
        <v>8</v>
      </c>
      <c r="C44" s="49"/>
      <c r="D44" s="366" t="s">
        <v>98</v>
      </c>
      <c r="E44" s="366"/>
      <c r="F44" s="43">
        <v>34</v>
      </c>
      <c r="G44" s="30">
        <f>ROUND(SUM((G42+G43)*50%),0)</f>
        <v>0</v>
      </c>
    </row>
    <row r="45" spans="1:7" ht="18.75" customHeight="1" thickBot="1">
      <c r="A45" s="379"/>
      <c r="B45" s="42"/>
      <c r="C45" s="49" t="s">
        <v>21</v>
      </c>
      <c r="D45" s="366" t="s">
        <v>238</v>
      </c>
      <c r="E45" s="366"/>
      <c r="F45" s="43">
        <v>35</v>
      </c>
      <c r="G45" s="30">
        <v>0</v>
      </c>
    </row>
    <row r="46" spans="1:7" ht="17.25" customHeight="1" thickBot="1">
      <c r="A46" s="379"/>
      <c r="B46" s="42"/>
      <c r="C46" s="49" t="s">
        <v>22</v>
      </c>
      <c r="D46" s="366" t="s">
        <v>239</v>
      </c>
      <c r="E46" s="366"/>
      <c r="F46" s="43">
        <v>36</v>
      </c>
      <c r="G46" s="30">
        <v>0</v>
      </c>
    </row>
    <row r="47" spans="1:7" ht="19.5" customHeight="1" thickBot="1">
      <c r="A47" s="379"/>
      <c r="B47" s="42"/>
      <c r="C47" s="49" t="s">
        <v>24</v>
      </c>
      <c r="D47" s="366" t="s">
        <v>240</v>
      </c>
      <c r="E47" s="366"/>
      <c r="F47" s="43">
        <v>37</v>
      </c>
      <c r="G47" s="30">
        <v>0</v>
      </c>
    </row>
    <row r="48" spans="1:7" ht="42" customHeight="1" thickBot="1">
      <c r="A48" s="379"/>
      <c r="B48" s="42">
        <v>9</v>
      </c>
      <c r="C48" s="49"/>
      <c r="D48" s="371" t="s">
        <v>330</v>
      </c>
      <c r="E48" s="371"/>
      <c r="F48" s="43">
        <v>38</v>
      </c>
      <c r="G48" s="30">
        <f>G42-G44</f>
        <v>0</v>
      </c>
    </row>
    <row r="49" spans="1:7" ht="20.25" customHeight="1" thickBot="1">
      <c r="A49" s="48" t="s">
        <v>16</v>
      </c>
      <c r="B49" s="42"/>
      <c r="C49" s="49"/>
      <c r="D49" s="366" t="s">
        <v>7</v>
      </c>
      <c r="E49" s="366"/>
      <c r="F49" s="43">
        <v>39</v>
      </c>
      <c r="G49" s="30">
        <v>0</v>
      </c>
    </row>
    <row r="50" spans="1:7" ht="29.25" customHeight="1" thickBot="1">
      <c r="A50" s="48" t="s">
        <v>17</v>
      </c>
      <c r="B50" s="42"/>
      <c r="C50" s="49"/>
      <c r="D50" s="366" t="s">
        <v>113</v>
      </c>
      <c r="E50" s="366"/>
      <c r="F50" s="43">
        <v>40</v>
      </c>
      <c r="G50" s="30">
        <v>0</v>
      </c>
    </row>
    <row r="51" spans="1:7" ht="15.75" customHeight="1" thickBot="1">
      <c r="A51" s="48"/>
      <c r="B51" s="42"/>
      <c r="C51" s="49" t="s">
        <v>21</v>
      </c>
      <c r="D51" s="366" t="s">
        <v>31</v>
      </c>
      <c r="E51" s="366"/>
      <c r="F51" s="43">
        <v>41</v>
      </c>
      <c r="G51" s="30">
        <v>0</v>
      </c>
    </row>
    <row r="52" spans="1:7" ht="15.75" customHeight="1" thickBot="1">
      <c r="A52" s="48"/>
      <c r="B52" s="42"/>
      <c r="C52" s="49" t="s">
        <v>22</v>
      </c>
      <c r="D52" s="366" t="s">
        <v>114</v>
      </c>
      <c r="E52" s="366"/>
      <c r="F52" s="43">
        <v>42</v>
      </c>
      <c r="G52" s="30">
        <v>0</v>
      </c>
    </row>
    <row r="53" spans="1:7" ht="15.75" customHeight="1" thickBot="1">
      <c r="A53" s="48"/>
      <c r="B53" s="42"/>
      <c r="C53" s="49" t="s">
        <v>24</v>
      </c>
      <c r="D53" s="366" t="s">
        <v>115</v>
      </c>
      <c r="E53" s="366"/>
      <c r="F53" s="43">
        <v>43</v>
      </c>
      <c r="G53" s="30">
        <v>0</v>
      </c>
    </row>
    <row r="54" spans="1:7" ht="15.75" customHeight="1" thickBot="1">
      <c r="A54" s="48"/>
      <c r="B54" s="42"/>
      <c r="C54" s="49" t="s">
        <v>26</v>
      </c>
      <c r="D54" s="366" t="s">
        <v>39</v>
      </c>
      <c r="E54" s="366"/>
      <c r="F54" s="43">
        <v>44</v>
      </c>
      <c r="G54" s="30">
        <v>0</v>
      </c>
    </row>
    <row r="55" spans="1:7" ht="15.75" customHeight="1" thickBot="1">
      <c r="A55" s="48"/>
      <c r="B55" s="42"/>
      <c r="C55" s="49" t="s">
        <v>27</v>
      </c>
      <c r="D55" s="366" t="s">
        <v>40</v>
      </c>
      <c r="E55" s="366"/>
      <c r="F55" s="43">
        <v>45</v>
      </c>
      <c r="G55" s="30">
        <v>0</v>
      </c>
    </row>
    <row r="56" spans="1:108" s="151" customFormat="1" ht="18.75" customHeight="1" thickBot="1">
      <c r="A56" s="146" t="s">
        <v>18</v>
      </c>
      <c r="B56" s="147"/>
      <c r="C56" s="148"/>
      <c r="D56" s="375" t="s">
        <v>8</v>
      </c>
      <c r="E56" s="375"/>
      <c r="F56" s="43">
        <v>46</v>
      </c>
      <c r="G56" s="149">
        <f>'Anexa 4'!G12</f>
        <v>0</v>
      </c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</row>
    <row r="57" spans="1:108" s="151" customFormat="1" ht="15.75" customHeight="1" thickBot="1">
      <c r="A57" s="146"/>
      <c r="B57" s="147">
        <v>1</v>
      </c>
      <c r="C57" s="148"/>
      <c r="D57" s="375" t="s">
        <v>292</v>
      </c>
      <c r="E57" s="375"/>
      <c r="F57" s="43">
        <v>47</v>
      </c>
      <c r="G57" s="149">
        <f>'Anexa 4'!G16+'Anexa 4'!G17</f>
        <v>0</v>
      </c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</row>
    <row r="58" spans="1:108" s="151" customFormat="1" ht="29.25" customHeight="1" thickBot="1">
      <c r="A58" s="146"/>
      <c r="B58" s="147"/>
      <c r="C58" s="148"/>
      <c r="D58" s="201"/>
      <c r="E58" s="201" t="s">
        <v>331</v>
      </c>
      <c r="F58" s="43">
        <v>48</v>
      </c>
      <c r="G58" s="149">
        <v>0</v>
      </c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</row>
    <row r="59" spans="1:108" s="151" customFormat="1" ht="15.75" customHeight="1" thickBot="1">
      <c r="A59" s="146" t="s">
        <v>19</v>
      </c>
      <c r="B59" s="147"/>
      <c r="C59" s="148"/>
      <c r="D59" s="375" t="s">
        <v>99</v>
      </c>
      <c r="E59" s="375"/>
      <c r="F59" s="43">
        <v>49</v>
      </c>
      <c r="G59" s="149">
        <f>'Anexa 4'!G25</f>
        <v>0</v>
      </c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</row>
    <row r="60" spans="1:7" ht="17.25" customHeight="1" thickBot="1">
      <c r="A60" s="48" t="s">
        <v>54</v>
      </c>
      <c r="B60" s="41"/>
      <c r="C60" s="49"/>
      <c r="D60" s="366" t="s">
        <v>9</v>
      </c>
      <c r="E60" s="366"/>
      <c r="F60" s="43"/>
      <c r="G60" s="31">
        <v>0</v>
      </c>
    </row>
    <row r="61" spans="1:108" s="35" customFormat="1" ht="18.75" customHeight="1" thickBot="1">
      <c r="A61" s="379"/>
      <c r="B61" s="42">
        <v>1</v>
      </c>
      <c r="C61" s="49"/>
      <c r="D61" s="366" t="s">
        <v>90</v>
      </c>
      <c r="E61" s="366"/>
      <c r="F61" s="43">
        <v>50</v>
      </c>
      <c r="G61" s="30">
        <f>'Anexa 2'!N163</f>
        <v>15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</row>
    <row r="62" spans="1:108" s="35" customFormat="1" ht="15.75" customHeight="1" thickBot="1">
      <c r="A62" s="379"/>
      <c r="B62" s="42">
        <v>2</v>
      </c>
      <c r="C62" s="49"/>
      <c r="D62" s="366" t="s">
        <v>303</v>
      </c>
      <c r="E62" s="366"/>
      <c r="F62" s="43">
        <v>51</v>
      </c>
      <c r="G62" s="30">
        <f>'Anexa 2'!N164</f>
        <v>15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</row>
    <row r="63" spans="1:108" s="35" customFormat="1" ht="27.75" customHeight="1" thickBot="1">
      <c r="A63" s="379"/>
      <c r="B63" s="42">
        <v>3</v>
      </c>
      <c r="C63" s="49"/>
      <c r="D63" s="378" t="s">
        <v>250</v>
      </c>
      <c r="E63" s="378"/>
      <c r="F63" s="43">
        <v>52</v>
      </c>
      <c r="G63" s="30">
        <f>'Anexa 2'!N166</f>
        <v>7122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</row>
    <row r="64" spans="1:108" s="35" customFormat="1" ht="41.25" customHeight="1" thickBot="1">
      <c r="A64" s="379"/>
      <c r="B64" s="42">
        <v>4</v>
      </c>
      <c r="C64" s="49"/>
      <c r="D64" s="381" t="s">
        <v>298</v>
      </c>
      <c r="E64" s="382"/>
      <c r="F64" s="43">
        <v>53</v>
      </c>
      <c r="G64" s="30">
        <f>'Anexa 2'!N167</f>
        <v>6856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</row>
    <row r="65" spans="1:108" s="35" customFormat="1" ht="27" customHeight="1" thickBot="1">
      <c r="A65" s="379"/>
      <c r="B65" s="42">
        <v>5</v>
      </c>
      <c r="C65" s="49"/>
      <c r="D65" s="381" t="s">
        <v>332</v>
      </c>
      <c r="E65" s="382"/>
      <c r="F65" s="43">
        <v>54</v>
      </c>
      <c r="G65" s="30">
        <f>'Anexa 2'!N168</f>
        <v>113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</row>
    <row r="66" spans="1:108" s="35" customFormat="1" ht="40.5" customHeight="1" thickBot="1">
      <c r="A66" s="379"/>
      <c r="B66" s="42">
        <v>6</v>
      </c>
      <c r="C66" s="49"/>
      <c r="D66" s="376" t="s">
        <v>299</v>
      </c>
      <c r="E66" s="370"/>
      <c r="F66" s="43">
        <v>55</v>
      </c>
      <c r="G66" s="30">
        <f>'Anexa 2'!N169</f>
        <v>113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</row>
    <row r="67" spans="1:108" s="35" customFormat="1" ht="30" customHeight="1" thickBot="1">
      <c r="A67" s="379"/>
      <c r="B67" s="42">
        <v>7</v>
      </c>
      <c r="C67" s="49"/>
      <c r="D67" s="377" t="s">
        <v>304</v>
      </c>
      <c r="E67" s="377"/>
      <c r="F67" s="43">
        <v>56</v>
      </c>
      <c r="G67" s="30">
        <f>'Anexa 2'!N170</f>
        <v>0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</row>
    <row r="68" spans="1:108" s="35" customFormat="1" ht="27.75" customHeight="1" thickBot="1">
      <c r="A68" s="379"/>
      <c r="B68" s="42">
        <v>8</v>
      </c>
      <c r="C68" s="49"/>
      <c r="D68" s="366" t="s">
        <v>333</v>
      </c>
      <c r="E68" s="366"/>
      <c r="F68" s="43">
        <v>57</v>
      </c>
      <c r="G68" s="30">
        <f>ROUND(G16/G11*1000,0)</f>
        <v>1000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</row>
    <row r="69" spans="1:108" s="35" customFormat="1" ht="15.75" customHeight="1" thickBot="1">
      <c r="A69" s="379"/>
      <c r="B69" s="42">
        <v>9</v>
      </c>
      <c r="C69" s="49"/>
      <c r="D69" s="366" t="s">
        <v>100</v>
      </c>
      <c r="E69" s="366"/>
      <c r="F69" s="43">
        <v>58</v>
      </c>
      <c r="G69" s="30">
        <f>'Anexa 2'!N176</f>
        <v>0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</row>
    <row r="70" spans="1:108" s="35" customFormat="1" ht="15.75" customHeight="1" thickBot="1">
      <c r="A70" s="379"/>
      <c r="B70" s="42">
        <v>10</v>
      </c>
      <c r="C70" s="49"/>
      <c r="D70" s="366" t="s">
        <v>101</v>
      </c>
      <c r="E70" s="366"/>
      <c r="F70" s="43">
        <v>59</v>
      </c>
      <c r="G70" s="30">
        <f>'Anexa 2'!N177</f>
        <v>0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</row>
    <row r="71" spans="1:7" ht="15.75" customHeight="1">
      <c r="A71" s="18"/>
      <c r="B71" s="19"/>
      <c r="C71" s="20"/>
      <c r="D71" s="53"/>
      <c r="E71" s="53"/>
      <c r="F71" s="21"/>
      <c r="G71" s="22"/>
    </row>
    <row r="72" spans="1:7" ht="15.75" customHeight="1">
      <c r="A72" s="18"/>
      <c r="B72" s="19"/>
      <c r="C72" s="586" t="s">
        <v>423</v>
      </c>
      <c r="D72" s="586"/>
      <c r="E72" s="586"/>
      <c r="F72" s="21"/>
      <c r="G72" s="22" t="s">
        <v>425</v>
      </c>
    </row>
    <row r="73" spans="1:101" s="188" customFormat="1" ht="12.75">
      <c r="A73" s="189"/>
      <c r="B73" s="189"/>
      <c r="C73" s="190"/>
      <c r="D73" s="19" t="s">
        <v>424</v>
      </c>
      <c r="E73" s="198"/>
      <c r="F73" s="12"/>
      <c r="G73" s="21" t="s">
        <v>426</v>
      </c>
      <c r="H73" s="22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</row>
    <row r="74" spans="1:7" ht="12.75">
      <c r="A74" s="384"/>
      <c r="B74" s="384"/>
      <c r="C74" s="384"/>
      <c r="D74" s="384"/>
      <c r="E74" s="384"/>
      <c r="F74" s="384"/>
      <c r="G74" s="12"/>
    </row>
    <row r="75" spans="1:7" ht="12.75">
      <c r="A75" s="18"/>
      <c r="B75" s="18"/>
      <c r="C75" s="18"/>
      <c r="D75" s="18"/>
      <c r="E75" s="18"/>
      <c r="F75" s="18"/>
      <c r="G75" s="12"/>
    </row>
    <row r="76" spans="1:7" ht="12.75">
      <c r="A76" s="18"/>
      <c r="B76" s="18"/>
      <c r="C76" s="18"/>
      <c r="D76" s="18"/>
      <c r="E76" s="18"/>
      <c r="F76" s="18"/>
      <c r="G76" s="12"/>
    </row>
    <row r="77" spans="1:7" ht="12.75">
      <c r="A77" s="18"/>
      <c r="B77" s="44"/>
      <c r="C77" s="44"/>
      <c r="D77" s="44"/>
      <c r="E77" s="44"/>
      <c r="F77" s="44"/>
      <c r="G77" s="12"/>
    </row>
    <row r="78" spans="1:7" ht="12.75">
      <c r="A78" s="18"/>
      <c r="B78" s="44"/>
      <c r="C78" s="44"/>
      <c r="D78" s="44"/>
      <c r="E78" s="44"/>
      <c r="F78" s="44"/>
      <c r="G78" s="12"/>
    </row>
    <row r="79" spans="1:7" ht="14.25" customHeight="1" hidden="1">
      <c r="A79" s="19"/>
      <c r="B79" s="19"/>
      <c r="D79" s="19"/>
      <c r="E79" s="383"/>
      <c r="F79" s="383"/>
      <c r="G79" s="202"/>
    </row>
    <row r="80" spans="1:7" ht="12.75" hidden="1">
      <c r="A80" s="19"/>
      <c r="B80" s="19"/>
      <c r="D80" s="19"/>
      <c r="E80" s="24"/>
      <c r="F80" s="21"/>
      <c r="G80" s="202"/>
    </row>
    <row r="81" spans="1:7" ht="12.75" customHeight="1" hidden="1">
      <c r="A81" s="19"/>
      <c r="B81" s="19"/>
      <c r="D81" s="19"/>
      <c r="E81" s="24"/>
      <c r="F81" s="21"/>
      <c r="G81" s="18"/>
    </row>
    <row r="82" spans="1:7" ht="12.75" hidden="1">
      <c r="A82" s="384"/>
      <c r="B82" s="384"/>
      <c r="C82" s="385"/>
      <c r="D82" s="385"/>
      <c r="E82" s="385"/>
      <c r="F82" s="385"/>
      <c r="G82" s="385"/>
    </row>
    <row r="83" spans="1:7" ht="12.75" hidden="1">
      <c r="A83" s="19"/>
      <c r="B83" s="19"/>
      <c r="C83" s="20"/>
      <c r="D83" s="18"/>
      <c r="E83" s="63"/>
      <c r="F83" s="12"/>
      <c r="G83" s="33"/>
    </row>
    <row r="84" spans="1:7" ht="12.75" hidden="1">
      <c r="A84" s="19"/>
      <c r="B84" s="19"/>
      <c r="C84" s="20"/>
      <c r="D84" s="18"/>
      <c r="E84" s="63"/>
      <c r="F84" s="12"/>
      <c r="G84" s="33"/>
    </row>
    <row r="85" spans="1:7" ht="12.75" hidden="1">
      <c r="A85" s="19"/>
      <c r="B85" s="19"/>
      <c r="C85" s="20"/>
      <c r="D85" s="18"/>
      <c r="E85" s="63"/>
      <c r="F85" s="12"/>
      <c r="G85" s="33"/>
    </row>
    <row r="86" spans="1:7" ht="12.75" hidden="1">
      <c r="A86" s="19"/>
      <c r="B86" s="19"/>
      <c r="D86" s="19"/>
      <c r="E86" s="24"/>
      <c r="F86" s="21"/>
      <c r="G86" s="18"/>
    </row>
    <row r="87" spans="1:7" ht="12.75">
      <c r="A87" s="19"/>
      <c r="B87" s="19"/>
      <c r="D87" s="19"/>
      <c r="E87" s="24"/>
      <c r="F87" s="21"/>
      <c r="G87" s="12"/>
    </row>
    <row r="88" spans="1:7" ht="12.75">
      <c r="A88" s="19"/>
      <c r="B88" s="19"/>
      <c r="D88" s="19"/>
      <c r="E88" s="24"/>
      <c r="F88" s="21"/>
      <c r="G88" s="12"/>
    </row>
    <row r="89" spans="1:7" ht="12.75">
      <c r="A89" s="19"/>
      <c r="B89" s="19"/>
      <c r="D89" s="19"/>
      <c r="E89" s="24"/>
      <c r="F89" s="21"/>
      <c r="G89" s="12"/>
    </row>
    <row r="90" spans="1:7" ht="12.75">
      <c r="A90" s="19"/>
      <c r="B90" s="19"/>
      <c r="D90" s="19"/>
      <c r="E90" s="24"/>
      <c r="F90" s="21"/>
      <c r="G90" s="22"/>
    </row>
    <row r="91" spans="1:7" ht="12.75">
      <c r="A91" s="19"/>
      <c r="B91" s="19"/>
      <c r="D91" s="19"/>
      <c r="E91" s="24"/>
      <c r="F91" s="21"/>
      <c r="G91" s="22"/>
    </row>
    <row r="92" spans="1:7" ht="12.75">
      <c r="A92" s="19"/>
      <c r="B92" s="19"/>
      <c r="D92" s="19"/>
      <c r="E92" s="24"/>
      <c r="F92" s="21"/>
      <c r="G92" s="22"/>
    </row>
    <row r="93" spans="1:7" ht="12.75">
      <c r="A93" s="19"/>
      <c r="B93" s="19"/>
      <c r="D93" s="19"/>
      <c r="E93" s="24"/>
      <c r="F93" s="21"/>
      <c r="G93" s="22"/>
    </row>
    <row r="94" spans="1:7" ht="12.75">
      <c r="A94" s="19"/>
      <c r="B94" s="19"/>
      <c r="D94" s="19"/>
      <c r="E94" s="24"/>
      <c r="F94" s="21"/>
      <c r="G94" s="22"/>
    </row>
    <row r="95" spans="1:7" ht="12.75">
      <c r="A95" s="19"/>
      <c r="B95" s="19"/>
      <c r="D95" s="19"/>
      <c r="E95" s="24"/>
      <c r="F95" s="21"/>
      <c r="G95" s="22"/>
    </row>
    <row r="96" spans="1:7" ht="12.75">
      <c r="A96" s="19"/>
      <c r="B96" s="19"/>
      <c r="D96" s="19"/>
      <c r="E96" s="24"/>
      <c r="F96" s="21"/>
      <c r="G96" s="22"/>
    </row>
    <row r="97" spans="1:7" ht="12.75">
      <c r="A97" s="19"/>
      <c r="B97" s="19"/>
      <c r="D97" s="19"/>
      <c r="E97" s="24"/>
      <c r="F97" s="21"/>
      <c r="G97" s="22"/>
    </row>
    <row r="98" spans="1:7" ht="12.75">
      <c r="A98" s="19"/>
      <c r="B98" s="19"/>
      <c r="D98" s="19"/>
      <c r="E98" s="24"/>
      <c r="F98" s="21"/>
      <c r="G98" s="22"/>
    </row>
    <row r="99" spans="1:7" ht="12.75">
      <c r="A99" s="19"/>
      <c r="B99" s="19"/>
      <c r="D99" s="19"/>
      <c r="E99" s="24"/>
      <c r="F99" s="21"/>
      <c r="G99" s="22"/>
    </row>
    <row r="100" spans="1:7" ht="12.75">
      <c r="A100" s="19"/>
      <c r="B100" s="19"/>
      <c r="D100" s="19"/>
      <c r="E100" s="24"/>
      <c r="F100" s="21"/>
      <c r="G100" s="22"/>
    </row>
    <row r="101" spans="1:7" ht="12.75">
      <c r="A101" s="19"/>
      <c r="B101" s="19"/>
      <c r="D101" s="19"/>
      <c r="E101" s="24"/>
      <c r="F101" s="21"/>
      <c r="G101" s="22"/>
    </row>
    <row r="102" spans="1:7" ht="12.75">
      <c r="A102" s="19"/>
      <c r="B102" s="19"/>
      <c r="D102" s="19"/>
      <c r="E102" s="24"/>
      <c r="F102" s="21"/>
      <c r="G102" s="22"/>
    </row>
    <row r="103" spans="1:7" ht="12.75">
      <c r="A103" s="19"/>
      <c r="B103" s="19"/>
      <c r="D103" s="19"/>
      <c r="E103" s="24"/>
      <c r="F103" s="21"/>
      <c r="G103" s="22"/>
    </row>
    <row r="104" spans="1:7" ht="12.75">
      <c r="A104" s="19"/>
      <c r="B104" s="19"/>
      <c r="D104" s="19"/>
      <c r="E104" s="24"/>
      <c r="F104" s="21"/>
      <c r="G104" s="22"/>
    </row>
    <row r="105" spans="1:7" ht="12.75">
      <c r="A105" s="19"/>
      <c r="B105" s="19"/>
      <c r="D105" s="19"/>
      <c r="E105" s="24"/>
      <c r="F105" s="21"/>
      <c r="G105" s="22"/>
    </row>
    <row r="106" spans="1:7" ht="12.75">
      <c r="A106" s="19"/>
      <c r="B106" s="19"/>
      <c r="D106" s="19"/>
      <c r="E106" s="24"/>
      <c r="F106" s="21"/>
      <c r="G106" s="22"/>
    </row>
    <row r="107" spans="1:7" ht="12.75">
      <c r="A107" s="19"/>
      <c r="B107" s="19"/>
      <c r="D107" s="19"/>
      <c r="E107" s="24"/>
      <c r="F107" s="21"/>
      <c r="G107" s="22"/>
    </row>
    <row r="108" spans="1:7" ht="12.75">
      <c r="A108" s="19"/>
      <c r="B108" s="19"/>
      <c r="D108" s="19"/>
      <c r="E108" s="24"/>
      <c r="F108" s="21"/>
      <c r="G108" s="22"/>
    </row>
    <row r="109" spans="1:7" ht="12.75">
      <c r="A109" s="19"/>
      <c r="B109" s="19"/>
      <c r="D109" s="19"/>
      <c r="E109" s="24"/>
      <c r="F109" s="21"/>
      <c r="G109" s="22"/>
    </row>
    <row r="110" spans="1:7" ht="12.75">
      <c r="A110" s="19"/>
      <c r="B110" s="19"/>
      <c r="D110" s="19"/>
      <c r="E110" s="24"/>
      <c r="F110" s="21"/>
      <c r="G110" s="22"/>
    </row>
    <row r="111" spans="1:7" ht="12.75">
      <c r="A111" s="19"/>
      <c r="B111" s="19"/>
      <c r="D111" s="19"/>
      <c r="E111" s="24"/>
      <c r="F111" s="21"/>
      <c r="G111" s="22"/>
    </row>
    <row r="112" spans="1:7" ht="12.75">
      <c r="A112" s="19"/>
      <c r="B112" s="19"/>
      <c r="D112" s="19"/>
      <c r="E112" s="24"/>
      <c r="F112" s="21"/>
      <c r="G112" s="22"/>
    </row>
    <row r="113" spans="1:7" ht="12.75">
      <c r="A113" s="19"/>
      <c r="B113" s="19"/>
      <c r="D113" s="19"/>
      <c r="E113" s="24"/>
      <c r="F113" s="21"/>
      <c r="G113" s="22"/>
    </row>
    <row r="114" spans="1:7" ht="12.75">
      <c r="A114" s="19"/>
      <c r="B114" s="19"/>
      <c r="D114" s="19"/>
      <c r="E114" s="24"/>
      <c r="F114" s="21"/>
      <c r="G114" s="22"/>
    </row>
    <row r="115" spans="1:7" ht="12.75">
      <c r="A115" s="19"/>
      <c r="B115" s="19"/>
      <c r="D115" s="19"/>
      <c r="E115" s="24"/>
      <c r="F115" s="21"/>
      <c r="G115" s="22"/>
    </row>
    <row r="116" spans="1:7" ht="12.75">
      <c r="A116" s="19"/>
      <c r="B116" s="19"/>
      <c r="D116" s="19"/>
      <c r="E116" s="24"/>
      <c r="F116" s="21"/>
      <c r="G116" s="22"/>
    </row>
    <row r="117" spans="1:7" ht="12.75">
      <c r="A117" s="19"/>
      <c r="B117" s="19"/>
      <c r="D117" s="19"/>
      <c r="E117" s="24"/>
      <c r="F117" s="21"/>
      <c r="G117" s="22"/>
    </row>
    <row r="118" spans="1:7" ht="12.75">
      <c r="A118" s="19"/>
      <c r="B118" s="19"/>
      <c r="D118" s="19"/>
      <c r="E118" s="24"/>
      <c r="F118" s="21"/>
      <c r="G118" s="22"/>
    </row>
    <row r="119" spans="1:7" ht="12.75">
      <c r="A119" s="19"/>
      <c r="B119" s="19"/>
      <c r="D119" s="19"/>
      <c r="E119" s="24"/>
      <c r="F119" s="21"/>
      <c r="G119" s="22"/>
    </row>
    <row r="120" spans="1:7" ht="12.75">
      <c r="A120" s="19"/>
      <c r="B120" s="19"/>
      <c r="D120" s="19"/>
      <c r="E120" s="24"/>
      <c r="F120" s="21"/>
      <c r="G120" s="22"/>
    </row>
    <row r="121" spans="1:7" ht="12.75">
      <c r="A121" s="19"/>
      <c r="B121" s="19"/>
      <c r="D121" s="19"/>
      <c r="E121" s="24"/>
      <c r="F121" s="21"/>
      <c r="G121" s="22"/>
    </row>
    <row r="122" spans="1:7" ht="12.75">
      <c r="A122" s="19"/>
      <c r="B122" s="19"/>
      <c r="D122" s="19"/>
      <c r="E122" s="24"/>
      <c r="F122" s="21"/>
      <c r="G122" s="22"/>
    </row>
    <row r="123" spans="1:7" ht="12.75">
      <c r="A123" s="19"/>
      <c r="B123" s="19"/>
      <c r="D123" s="19"/>
      <c r="E123" s="24"/>
      <c r="F123" s="21"/>
      <c r="G123" s="22"/>
    </row>
    <row r="124" spans="1:7" ht="12.75">
      <c r="A124" s="19"/>
      <c r="B124" s="19"/>
      <c r="D124" s="19"/>
      <c r="E124" s="24"/>
      <c r="F124" s="21"/>
      <c r="G124" s="22"/>
    </row>
    <row r="125" spans="1:7" ht="12.75">
      <c r="A125" s="19"/>
      <c r="B125" s="19"/>
      <c r="D125" s="19"/>
      <c r="E125" s="24"/>
      <c r="F125" s="21"/>
      <c r="G125" s="22"/>
    </row>
    <row r="126" spans="1:7" ht="12.75">
      <c r="A126" s="19"/>
      <c r="B126" s="19"/>
      <c r="D126" s="19"/>
      <c r="E126" s="24"/>
      <c r="F126" s="21"/>
      <c r="G126" s="22"/>
    </row>
    <row r="127" spans="1:7" ht="12.75">
      <c r="A127" s="19"/>
      <c r="B127" s="19"/>
      <c r="D127" s="19"/>
      <c r="E127" s="24"/>
      <c r="F127" s="21"/>
      <c r="G127" s="22"/>
    </row>
    <row r="128" spans="1:7" ht="12.75">
      <c r="A128" s="19"/>
      <c r="B128" s="19"/>
      <c r="D128" s="19"/>
      <c r="E128" s="24"/>
      <c r="F128" s="21"/>
      <c r="G128" s="22"/>
    </row>
    <row r="129" spans="1:7" ht="12.75">
      <c r="A129" s="19"/>
      <c r="B129" s="19"/>
      <c r="D129" s="19"/>
      <c r="E129" s="24"/>
      <c r="F129" s="21"/>
      <c r="G129" s="22"/>
    </row>
    <row r="130" spans="1:7" ht="12.75">
      <c r="A130" s="19"/>
      <c r="B130" s="19"/>
      <c r="D130" s="19"/>
      <c r="E130" s="24"/>
      <c r="F130" s="21"/>
      <c r="G130" s="22"/>
    </row>
    <row r="131" spans="1:7" ht="12.75">
      <c r="A131" s="19"/>
      <c r="B131" s="19"/>
      <c r="D131" s="19"/>
      <c r="E131" s="24"/>
      <c r="F131" s="21"/>
      <c r="G131" s="22"/>
    </row>
    <row r="132" spans="1:7" ht="12.75">
      <c r="A132" s="19"/>
      <c r="B132" s="19"/>
      <c r="D132" s="19"/>
      <c r="E132" s="24"/>
      <c r="F132" s="21"/>
      <c r="G132" s="22"/>
    </row>
    <row r="133" spans="1:7" ht="12.75">
      <c r="A133" s="19"/>
      <c r="B133" s="19"/>
      <c r="D133" s="19"/>
      <c r="E133" s="24"/>
      <c r="F133" s="21"/>
      <c r="G133" s="22"/>
    </row>
    <row r="134" spans="1:7" ht="12.75">
      <c r="A134" s="19"/>
      <c r="B134" s="19"/>
      <c r="D134" s="19"/>
      <c r="E134" s="24"/>
      <c r="F134" s="21"/>
      <c r="G134" s="22"/>
    </row>
    <row r="135" spans="1:7" ht="12.75">
      <c r="A135" s="19"/>
      <c r="B135" s="19"/>
      <c r="D135" s="19"/>
      <c r="E135" s="24"/>
      <c r="F135" s="21"/>
      <c r="G135" s="22"/>
    </row>
    <row r="136" spans="1:7" ht="12.75">
      <c r="A136" s="19"/>
      <c r="B136" s="19"/>
      <c r="D136" s="19"/>
      <c r="E136" s="24"/>
      <c r="F136" s="21"/>
      <c r="G136" s="22"/>
    </row>
    <row r="137" spans="1:7" ht="12.75">
      <c r="A137" s="19"/>
      <c r="B137" s="19"/>
      <c r="D137" s="19"/>
      <c r="E137" s="24"/>
      <c r="F137" s="21"/>
      <c r="G137" s="22"/>
    </row>
    <row r="138" spans="1:7" ht="12.75">
      <c r="A138" s="19"/>
      <c r="B138" s="19"/>
      <c r="D138" s="19"/>
      <c r="E138" s="24"/>
      <c r="F138" s="21"/>
      <c r="G138" s="22"/>
    </row>
    <row r="139" spans="1:7" ht="12.75">
      <c r="A139" s="19"/>
      <c r="B139" s="19"/>
      <c r="D139" s="19"/>
      <c r="E139" s="24"/>
      <c r="F139" s="21"/>
      <c r="G139" s="22"/>
    </row>
    <row r="140" spans="1:7" ht="12.75">
      <c r="A140" s="19"/>
      <c r="B140" s="19"/>
      <c r="D140" s="19"/>
      <c r="E140" s="24"/>
      <c r="F140" s="21"/>
      <c r="G140" s="22"/>
    </row>
    <row r="141" spans="1:7" ht="12.75">
      <c r="A141" s="19"/>
      <c r="B141" s="19"/>
      <c r="D141" s="19"/>
      <c r="E141" s="24"/>
      <c r="F141" s="21"/>
      <c r="G141" s="22"/>
    </row>
    <row r="142" spans="1:7" ht="12.75">
      <c r="A142" s="19"/>
      <c r="B142" s="19"/>
      <c r="D142" s="19"/>
      <c r="E142" s="24"/>
      <c r="F142" s="21"/>
      <c r="G142" s="22"/>
    </row>
    <row r="143" spans="1:7" ht="12.75">
      <c r="A143" s="19"/>
      <c r="B143" s="19"/>
      <c r="D143" s="19"/>
      <c r="E143" s="24"/>
      <c r="F143" s="21"/>
      <c r="G143" s="22"/>
    </row>
    <row r="144" spans="1:7" ht="12.75">
      <c r="A144" s="19"/>
      <c r="B144" s="19"/>
      <c r="D144" s="19"/>
      <c r="E144" s="24"/>
      <c r="F144" s="21"/>
      <c r="G144" s="22"/>
    </row>
    <row r="145" spans="1:7" ht="12.75">
      <c r="A145" s="19"/>
      <c r="B145" s="19"/>
      <c r="D145" s="19"/>
      <c r="E145" s="24"/>
      <c r="F145" s="21"/>
      <c r="G145" s="22"/>
    </row>
    <row r="146" spans="1:7" ht="12.75">
      <c r="A146" s="19"/>
      <c r="B146" s="19"/>
      <c r="D146" s="19"/>
      <c r="E146" s="24"/>
      <c r="F146" s="21"/>
      <c r="G146" s="22"/>
    </row>
    <row r="147" spans="1:7" ht="12.75">
      <c r="A147" s="19"/>
      <c r="B147" s="19"/>
      <c r="D147" s="19"/>
      <c r="E147" s="24"/>
      <c r="F147" s="21"/>
      <c r="G147" s="22"/>
    </row>
    <row r="148" spans="1:7" ht="12.75">
      <c r="A148" s="19"/>
      <c r="B148" s="19"/>
      <c r="D148" s="19"/>
      <c r="E148" s="24"/>
      <c r="F148" s="21"/>
      <c r="G148" s="22"/>
    </row>
    <row r="149" spans="1:7" ht="12.75">
      <c r="A149" s="19"/>
      <c r="B149" s="19"/>
      <c r="D149" s="19"/>
      <c r="E149" s="24"/>
      <c r="F149" s="21"/>
      <c r="G149" s="22"/>
    </row>
    <row r="150" spans="1:7" ht="12.75">
      <c r="A150" s="19"/>
      <c r="B150" s="19"/>
      <c r="D150" s="19"/>
      <c r="E150" s="24"/>
      <c r="F150" s="21"/>
      <c r="G150" s="22"/>
    </row>
    <row r="151" spans="1:7" ht="12.75">
      <c r="A151" s="19"/>
      <c r="B151" s="19"/>
      <c r="D151" s="19"/>
      <c r="E151" s="24"/>
      <c r="F151" s="21"/>
      <c r="G151" s="22"/>
    </row>
    <row r="152" spans="1:7" ht="12.75">
      <c r="A152" s="19"/>
      <c r="B152" s="19"/>
      <c r="D152" s="19"/>
      <c r="E152" s="24"/>
      <c r="F152" s="21"/>
      <c r="G152" s="22"/>
    </row>
    <row r="153" spans="1:7" ht="12.75">
      <c r="A153" s="19"/>
      <c r="B153" s="19"/>
      <c r="D153" s="19"/>
      <c r="E153" s="24"/>
      <c r="F153" s="21"/>
      <c r="G153" s="22"/>
    </row>
    <row r="154" spans="1:7" ht="12.75">
      <c r="A154" s="19"/>
      <c r="B154" s="19"/>
      <c r="D154" s="19"/>
      <c r="E154" s="24"/>
      <c r="F154" s="21"/>
      <c r="G154" s="22"/>
    </row>
    <row r="155" spans="1:7" ht="12.75">
      <c r="A155" s="19"/>
      <c r="B155" s="19"/>
      <c r="D155" s="19"/>
      <c r="E155" s="24"/>
      <c r="F155" s="21"/>
      <c r="G155" s="22"/>
    </row>
    <row r="156" spans="1:7" ht="12.75">
      <c r="A156" s="19"/>
      <c r="B156" s="19"/>
      <c r="D156" s="19"/>
      <c r="E156" s="24"/>
      <c r="F156" s="21"/>
      <c r="G156" s="22"/>
    </row>
    <row r="157" spans="1:7" ht="12.75">
      <c r="A157" s="19"/>
      <c r="B157" s="19"/>
      <c r="D157" s="19"/>
      <c r="E157" s="24"/>
      <c r="F157" s="21"/>
      <c r="G157" s="22"/>
    </row>
    <row r="158" spans="1:7" ht="12.75">
      <c r="A158" s="19"/>
      <c r="B158" s="19"/>
      <c r="D158" s="19"/>
      <c r="E158" s="24"/>
      <c r="F158" s="21"/>
      <c r="G158" s="22"/>
    </row>
    <row r="159" spans="1:7" ht="12.75">
      <c r="A159" s="19"/>
      <c r="B159" s="19"/>
      <c r="D159" s="19"/>
      <c r="E159" s="24"/>
      <c r="F159" s="21"/>
      <c r="G159" s="22"/>
    </row>
    <row r="160" spans="1:7" ht="12.75">
      <c r="A160" s="19"/>
      <c r="B160" s="19"/>
      <c r="D160" s="19"/>
      <c r="E160" s="24"/>
      <c r="F160" s="21"/>
      <c r="G160" s="22"/>
    </row>
    <row r="161" spans="1:7" ht="12.75">
      <c r="A161" s="19"/>
      <c r="B161" s="19"/>
      <c r="D161" s="19"/>
      <c r="E161" s="24"/>
      <c r="F161" s="21"/>
      <c r="G161" s="22"/>
    </row>
    <row r="162" spans="1:7" ht="12.75">
      <c r="A162" s="19"/>
      <c r="B162" s="19"/>
      <c r="D162" s="19"/>
      <c r="E162" s="24"/>
      <c r="F162" s="21"/>
      <c r="G162" s="22"/>
    </row>
    <row r="163" spans="1:7" ht="12.75">
      <c r="A163" s="19"/>
      <c r="B163" s="19"/>
      <c r="D163" s="19"/>
      <c r="E163" s="24"/>
      <c r="F163" s="21"/>
      <c r="G163" s="22"/>
    </row>
    <row r="164" spans="1:7" ht="12.75">
      <c r="A164" s="19"/>
      <c r="B164" s="19"/>
      <c r="D164" s="19"/>
      <c r="E164" s="24"/>
      <c r="F164" s="21"/>
      <c r="G164" s="22"/>
    </row>
    <row r="165" spans="1:7" ht="12.75">
      <c r="A165" s="19"/>
      <c r="B165" s="19"/>
      <c r="D165" s="19"/>
      <c r="E165" s="24"/>
      <c r="F165" s="21"/>
      <c r="G165" s="22"/>
    </row>
    <row r="166" spans="1:7" ht="12.75">
      <c r="A166" s="19"/>
      <c r="B166" s="19"/>
      <c r="D166" s="19"/>
      <c r="E166" s="24"/>
      <c r="F166" s="21"/>
      <c r="G166" s="22"/>
    </row>
    <row r="167" spans="1:7" ht="12.75">
      <c r="A167" s="19"/>
      <c r="B167" s="19"/>
      <c r="D167" s="19"/>
      <c r="E167" s="24"/>
      <c r="F167" s="21"/>
      <c r="G167" s="22"/>
    </row>
    <row r="168" spans="1:7" ht="12.75">
      <c r="A168" s="19"/>
      <c r="B168" s="19"/>
      <c r="D168" s="19"/>
      <c r="E168" s="24"/>
      <c r="F168" s="21"/>
      <c r="G168" s="22"/>
    </row>
    <row r="169" spans="1:7" ht="12.75">
      <c r="A169" s="19"/>
      <c r="B169" s="19"/>
      <c r="D169" s="19"/>
      <c r="E169" s="24"/>
      <c r="F169" s="21"/>
      <c r="G169" s="22"/>
    </row>
    <row r="170" spans="1:7" ht="12.75">
      <c r="A170" s="19"/>
      <c r="B170" s="19"/>
      <c r="D170" s="19"/>
      <c r="E170" s="24"/>
      <c r="F170" s="21"/>
      <c r="G170" s="22"/>
    </row>
    <row r="171" spans="1:7" ht="12.75">
      <c r="A171" s="19"/>
      <c r="B171" s="19"/>
      <c r="D171" s="19"/>
      <c r="E171" s="24"/>
      <c r="F171" s="21"/>
      <c r="G171" s="22"/>
    </row>
    <row r="172" spans="1:7" ht="12.75">
      <c r="A172" s="19"/>
      <c r="B172" s="19"/>
      <c r="D172" s="19"/>
      <c r="E172" s="24"/>
      <c r="F172" s="21"/>
      <c r="G172" s="22"/>
    </row>
    <row r="173" spans="1:7" ht="12.75">
      <c r="A173" s="19"/>
      <c r="B173" s="19"/>
      <c r="D173" s="19"/>
      <c r="E173" s="24"/>
      <c r="F173" s="21"/>
      <c r="G173" s="22"/>
    </row>
    <row r="174" spans="1:7" ht="12.75">
      <c r="A174" s="19"/>
      <c r="B174" s="19"/>
      <c r="D174" s="19"/>
      <c r="E174" s="24"/>
      <c r="F174" s="21"/>
      <c r="G174" s="22"/>
    </row>
    <row r="175" spans="1:7" ht="12.75">
      <c r="A175" s="19"/>
      <c r="B175" s="19"/>
      <c r="D175" s="19"/>
      <c r="E175" s="24"/>
      <c r="F175" s="21"/>
      <c r="G175" s="22"/>
    </row>
    <row r="176" spans="1:7" ht="12.75">
      <c r="A176" s="19"/>
      <c r="B176" s="19"/>
      <c r="D176" s="19"/>
      <c r="E176" s="24"/>
      <c r="F176" s="21"/>
      <c r="G176" s="22"/>
    </row>
    <row r="177" spans="1:7" ht="12.75">
      <c r="A177" s="19"/>
      <c r="B177" s="19"/>
      <c r="D177" s="19"/>
      <c r="E177" s="24"/>
      <c r="F177" s="21"/>
      <c r="G177" s="22"/>
    </row>
    <row r="178" spans="1:7" ht="12.75">
      <c r="A178" s="19"/>
      <c r="B178" s="19"/>
      <c r="D178" s="19"/>
      <c r="E178" s="24"/>
      <c r="F178" s="21"/>
      <c r="G178" s="22"/>
    </row>
    <row r="179" spans="1:7" ht="12.75">
      <c r="A179" s="19"/>
      <c r="B179" s="19"/>
      <c r="D179" s="19"/>
      <c r="E179" s="24"/>
      <c r="F179" s="21"/>
      <c r="G179" s="22"/>
    </row>
    <row r="180" spans="1:7" ht="12.75">
      <c r="A180" s="19"/>
      <c r="B180" s="19"/>
      <c r="D180" s="19"/>
      <c r="E180" s="24"/>
      <c r="F180" s="21"/>
      <c r="G180" s="22"/>
    </row>
    <row r="181" spans="1:7" ht="12.75">
      <c r="A181" s="19"/>
      <c r="B181" s="19"/>
      <c r="D181" s="19"/>
      <c r="E181" s="24"/>
      <c r="F181" s="21"/>
      <c r="G181" s="22"/>
    </row>
    <row r="182" spans="1:7" ht="12.75">
      <c r="A182" s="19"/>
      <c r="B182" s="19"/>
      <c r="D182" s="19"/>
      <c r="E182" s="24"/>
      <c r="F182" s="21"/>
      <c r="G182" s="22"/>
    </row>
    <row r="183" spans="1:7" ht="12.75">
      <c r="A183" s="19"/>
      <c r="B183" s="19"/>
      <c r="D183" s="19"/>
      <c r="E183" s="24"/>
      <c r="F183" s="21"/>
      <c r="G183" s="22"/>
    </row>
    <row r="184" spans="1:7" ht="12.75">
      <c r="A184" s="19"/>
      <c r="B184" s="19"/>
      <c r="D184" s="19"/>
      <c r="E184" s="24"/>
      <c r="F184" s="21"/>
      <c r="G184" s="22"/>
    </row>
    <row r="185" spans="1:7" ht="12.75">
      <c r="A185" s="19"/>
      <c r="B185" s="19"/>
      <c r="D185" s="19"/>
      <c r="E185" s="24"/>
      <c r="F185" s="21"/>
      <c r="G185" s="22"/>
    </row>
    <row r="186" spans="1:7" ht="12.75">
      <c r="A186" s="19"/>
      <c r="B186" s="19"/>
      <c r="D186" s="19"/>
      <c r="E186" s="24"/>
      <c r="F186" s="21"/>
      <c r="G186" s="22"/>
    </row>
    <row r="187" spans="1:7" ht="12.75">
      <c r="A187" s="19"/>
      <c r="B187" s="19"/>
      <c r="D187" s="19"/>
      <c r="E187" s="24"/>
      <c r="F187" s="21"/>
      <c r="G187" s="22"/>
    </row>
    <row r="188" spans="1:7" ht="12.75">
      <c r="A188" s="19"/>
      <c r="B188" s="19"/>
      <c r="D188" s="19"/>
      <c r="E188" s="24"/>
      <c r="F188" s="21"/>
      <c r="G188" s="22"/>
    </row>
    <row r="189" spans="1:7" ht="12.75">
      <c r="A189" s="19"/>
      <c r="B189" s="19"/>
      <c r="D189" s="19"/>
      <c r="E189" s="24"/>
      <c r="F189" s="21"/>
      <c r="G189" s="22"/>
    </row>
    <row r="190" spans="1:7" ht="12.75">
      <c r="A190" s="19"/>
      <c r="B190" s="19"/>
      <c r="D190" s="19"/>
      <c r="E190" s="24"/>
      <c r="F190" s="21"/>
      <c r="G190" s="22"/>
    </row>
    <row r="191" spans="1:7" ht="12.75">
      <c r="A191" s="19"/>
      <c r="B191" s="19"/>
      <c r="D191" s="19"/>
      <c r="E191" s="24"/>
      <c r="F191" s="21"/>
      <c r="G191" s="22"/>
    </row>
    <row r="192" spans="1:7" ht="12.75">
      <c r="A192" s="19"/>
      <c r="B192" s="19"/>
      <c r="D192" s="19"/>
      <c r="E192" s="24"/>
      <c r="F192" s="21"/>
      <c r="G192" s="22"/>
    </row>
    <row r="193" spans="1:7" ht="12.75">
      <c r="A193" s="19"/>
      <c r="B193" s="19"/>
      <c r="D193" s="19"/>
      <c r="E193" s="24"/>
      <c r="F193" s="21"/>
      <c r="G193" s="22"/>
    </row>
    <row r="194" spans="1:7" ht="12.75">
      <c r="A194" s="19"/>
      <c r="B194" s="19"/>
      <c r="D194" s="19"/>
      <c r="E194" s="24"/>
      <c r="F194" s="21"/>
      <c r="G194" s="22"/>
    </row>
    <row r="195" spans="1:7" ht="12.75">
      <c r="A195" s="19"/>
      <c r="B195" s="19"/>
      <c r="D195" s="19"/>
      <c r="E195" s="24"/>
      <c r="F195" s="21"/>
      <c r="G195" s="22"/>
    </row>
    <row r="196" spans="1:7" ht="12.75">
      <c r="A196" s="19"/>
      <c r="B196" s="19"/>
      <c r="D196" s="19"/>
      <c r="E196" s="24"/>
      <c r="F196" s="21"/>
      <c r="G196" s="22"/>
    </row>
    <row r="197" spans="1:7" ht="12.75">
      <c r="A197" s="19"/>
      <c r="B197" s="19"/>
      <c r="D197" s="19"/>
      <c r="E197" s="24"/>
      <c r="F197" s="21"/>
      <c r="G197" s="22"/>
    </row>
    <row r="198" spans="1:7" ht="12.75">
      <c r="A198" s="19"/>
      <c r="B198" s="19"/>
      <c r="D198" s="19"/>
      <c r="E198" s="24"/>
      <c r="F198" s="21"/>
      <c r="G198" s="22"/>
    </row>
    <row r="199" spans="1:7" ht="12.75">
      <c r="A199" s="19"/>
      <c r="B199" s="19"/>
      <c r="D199" s="19"/>
      <c r="E199" s="24"/>
      <c r="F199" s="21"/>
      <c r="G199" s="22"/>
    </row>
    <row r="200" spans="1:7" ht="12.75">
      <c r="A200" s="19"/>
      <c r="B200" s="19"/>
      <c r="D200" s="19"/>
      <c r="E200" s="24"/>
      <c r="F200" s="21"/>
      <c r="G200" s="22"/>
    </row>
    <row r="201" spans="1:7" ht="12.75">
      <c r="A201" s="19"/>
      <c r="B201" s="19"/>
      <c r="D201" s="19"/>
      <c r="E201" s="24"/>
      <c r="F201" s="21"/>
      <c r="G201" s="22"/>
    </row>
    <row r="202" spans="1:7" ht="12.75">
      <c r="A202" s="19"/>
      <c r="B202" s="19"/>
      <c r="D202" s="19"/>
      <c r="E202" s="24"/>
      <c r="F202" s="21"/>
      <c r="G202" s="22"/>
    </row>
    <row r="203" spans="1:7" ht="12.75">
      <c r="A203" s="19"/>
      <c r="B203" s="19"/>
      <c r="D203" s="19"/>
      <c r="E203" s="24"/>
      <c r="F203" s="21"/>
      <c r="G203" s="22"/>
    </row>
    <row r="204" spans="1:7" ht="12.75">
      <c r="A204" s="19"/>
      <c r="B204" s="19"/>
      <c r="D204" s="19"/>
      <c r="E204" s="24"/>
      <c r="F204" s="21"/>
      <c r="G204" s="22"/>
    </row>
    <row r="205" spans="1:7" ht="12.75">
      <c r="A205" s="19"/>
      <c r="B205" s="19"/>
      <c r="D205" s="19"/>
      <c r="E205" s="24"/>
      <c r="F205" s="21"/>
      <c r="G205" s="22"/>
    </row>
    <row r="206" spans="1:7" ht="12.75">
      <c r="A206" s="19"/>
      <c r="B206" s="19"/>
      <c r="D206" s="19"/>
      <c r="E206" s="24"/>
      <c r="F206" s="21"/>
      <c r="G206" s="22"/>
    </row>
    <row r="207" spans="1:7" ht="12.75">
      <c r="A207" s="19"/>
      <c r="B207" s="19"/>
      <c r="D207" s="19"/>
      <c r="E207" s="24"/>
      <c r="F207" s="21"/>
      <c r="G207" s="22"/>
    </row>
    <row r="208" spans="1:7" ht="12.75">
      <c r="A208" s="19"/>
      <c r="B208" s="19"/>
      <c r="D208" s="19"/>
      <c r="E208" s="24"/>
      <c r="F208" s="21"/>
      <c r="G208" s="22"/>
    </row>
    <row r="209" spans="1:7" ht="12.75">
      <c r="A209" s="19"/>
      <c r="B209" s="19"/>
      <c r="D209" s="19"/>
      <c r="E209" s="24"/>
      <c r="F209" s="21"/>
      <c r="G209" s="22"/>
    </row>
    <row r="210" spans="1:7" ht="12.75">
      <c r="A210" s="19"/>
      <c r="B210" s="19"/>
      <c r="D210" s="19"/>
      <c r="E210" s="24"/>
      <c r="F210" s="21"/>
      <c r="G210" s="22"/>
    </row>
    <row r="211" spans="1:7" ht="12.75">
      <c r="A211" s="19"/>
      <c r="B211" s="19"/>
      <c r="D211" s="19"/>
      <c r="E211" s="24"/>
      <c r="F211" s="21"/>
      <c r="G211" s="22"/>
    </row>
    <row r="212" spans="1:7" ht="12.75">
      <c r="A212" s="19"/>
      <c r="B212" s="19"/>
      <c r="D212" s="19"/>
      <c r="E212" s="24"/>
      <c r="F212" s="21"/>
      <c r="G212" s="22"/>
    </row>
    <row r="213" spans="1:7" ht="12.75">
      <c r="A213" s="19"/>
      <c r="B213" s="19"/>
      <c r="D213" s="19"/>
      <c r="E213" s="24"/>
      <c r="F213" s="21"/>
      <c r="G213" s="22"/>
    </row>
    <row r="214" spans="1:7" ht="12.75">
      <c r="A214" s="19"/>
      <c r="B214" s="19"/>
      <c r="D214" s="19"/>
      <c r="E214" s="24"/>
      <c r="F214" s="21"/>
      <c r="G214" s="22"/>
    </row>
    <row r="215" spans="1:7" ht="12.75">
      <c r="A215" s="19"/>
      <c r="B215" s="19"/>
      <c r="D215" s="19"/>
      <c r="E215" s="24"/>
      <c r="F215" s="21"/>
      <c r="G215" s="22"/>
    </row>
    <row r="216" spans="1:7" ht="12.75">
      <c r="A216" s="19"/>
      <c r="B216" s="19"/>
      <c r="D216" s="19"/>
      <c r="E216" s="24"/>
      <c r="F216" s="21"/>
      <c r="G216" s="22"/>
    </row>
    <row r="217" spans="1:7" ht="12.75">
      <c r="A217" s="19"/>
      <c r="B217" s="19"/>
      <c r="D217" s="19"/>
      <c r="E217" s="24"/>
      <c r="F217" s="21"/>
      <c r="G217" s="22"/>
    </row>
    <row r="218" spans="1:7" ht="12.75">
      <c r="A218" s="19"/>
      <c r="B218" s="19"/>
      <c r="D218" s="19"/>
      <c r="E218" s="24"/>
      <c r="F218" s="21"/>
      <c r="G218" s="22"/>
    </row>
    <row r="219" spans="1:7" ht="12.75">
      <c r="A219" s="19"/>
      <c r="B219" s="19"/>
      <c r="D219" s="19"/>
      <c r="E219" s="24"/>
      <c r="F219" s="21"/>
      <c r="G219" s="22"/>
    </row>
    <row r="220" spans="1:7" ht="12.75">
      <c r="A220" s="19"/>
      <c r="B220" s="19"/>
      <c r="D220" s="19"/>
      <c r="E220" s="24"/>
      <c r="F220" s="21"/>
      <c r="G220" s="22"/>
    </row>
    <row r="221" spans="1:7" ht="12.75">
      <c r="A221" s="19"/>
      <c r="B221" s="19"/>
      <c r="D221" s="19"/>
      <c r="E221" s="24"/>
      <c r="F221" s="21"/>
      <c r="G221" s="22"/>
    </row>
    <row r="222" spans="1:7" ht="12.75">
      <c r="A222" s="19"/>
      <c r="B222" s="19"/>
      <c r="D222" s="19"/>
      <c r="E222" s="24"/>
      <c r="F222" s="21"/>
      <c r="G222" s="22"/>
    </row>
    <row r="223" spans="1:7" ht="12.75">
      <c r="A223" s="19"/>
      <c r="B223" s="19"/>
      <c r="D223" s="19"/>
      <c r="E223" s="24"/>
      <c r="F223" s="21"/>
      <c r="G223" s="22"/>
    </row>
    <row r="224" spans="1:7" ht="12.75">
      <c r="A224" s="19"/>
      <c r="B224" s="19"/>
      <c r="D224" s="19"/>
      <c r="E224" s="24"/>
      <c r="F224" s="21"/>
      <c r="G224" s="22"/>
    </row>
    <row r="225" spans="1:7" ht="12.75">
      <c r="A225" s="19"/>
      <c r="B225" s="19"/>
      <c r="D225" s="19"/>
      <c r="E225" s="24"/>
      <c r="F225" s="21"/>
      <c r="G225" s="22"/>
    </row>
    <row r="226" spans="1:7" ht="12.75">
      <c r="A226" s="19"/>
      <c r="B226" s="19"/>
      <c r="D226" s="19"/>
      <c r="E226" s="24"/>
      <c r="F226" s="21"/>
      <c r="G226" s="22"/>
    </row>
    <row r="227" spans="1:7" ht="12.75">
      <c r="A227" s="19"/>
      <c r="B227" s="19"/>
      <c r="D227" s="19"/>
      <c r="E227" s="24"/>
      <c r="F227" s="21"/>
      <c r="G227" s="22"/>
    </row>
    <row r="228" spans="1:7" ht="12.75">
      <c r="A228" s="19"/>
      <c r="B228" s="19"/>
      <c r="D228" s="19"/>
      <c r="E228" s="24"/>
      <c r="F228" s="21"/>
      <c r="G228" s="22"/>
    </row>
    <row r="229" spans="1:7" ht="12.75">
      <c r="A229" s="19"/>
      <c r="B229" s="19"/>
      <c r="D229" s="19"/>
      <c r="E229" s="24"/>
      <c r="F229" s="21"/>
      <c r="G229" s="22"/>
    </row>
    <row r="230" spans="1:7" ht="12.75">
      <c r="A230" s="19"/>
      <c r="B230" s="19"/>
      <c r="D230" s="19"/>
      <c r="E230" s="24"/>
      <c r="F230" s="21"/>
      <c r="G230" s="22"/>
    </row>
    <row r="231" spans="1:7" ht="12.75">
      <c r="A231" s="19"/>
      <c r="B231" s="19"/>
      <c r="D231" s="19"/>
      <c r="E231" s="24"/>
      <c r="F231" s="21"/>
      <c r="G231" s="22"/>
    </row>
    <row r="232" spans="1:7" ht="12.75">
      <c r="A232" s="19"/>
      <c r="B232" s="19"/>
      <c r="D232" s="19"/>
      <c r="E232" s="24"/>
      <c r="F232" s="21"/>
      <c r="G232" s="22"/>
    </row>
    <row r="233" spans="1:7" ht="12.75">
      <c r="A233" s="19"/>
      <c r="B233" s="19"/>
      <c r="D233" s="19"/>
      <c r="E233" s="24"/>
      <c r="F233" s="21"/>
      <c r="G233" s="22"/>
    </row>
    <row r="234" spans="1:7" ht="12.75">
      <c r="A234" s="19"/>
      <c r="B234" s="19"/>
      <c r="D234" s="19"/>
      <c r="E234" s="24"/>
      <c r="F234" s="21"/>
      <c r="G234" s="22"/>
    </row>
    <row r="235" spans="1:7" ht="12.75">
      <c r="A235" s="19"/>
      <c r="B235" s="19"/>
      <c r="D235" s="19"/>
      <c r="E235" s="24"/>
      <c r="F235" s="21"/>
      <c r="G235" s="22"/>
    </row>
    <row r="236" spans="1:7" ht="12.75">
      <c r="A236" s="19"/>
      <c r="B236" s="19"/>
      <c r="D236" s="19"/>
      <c r="E236" s="24"/>
      <c r="F236" s="21"/>
      <c r="G236" s="22"/>
    </row>
    <row r="237" spans="1:7" ht="12.75">
      <c r="A237" s="19"/>
      <c r="B237" s="19"/>
      <c r="D237" s="19"/>
      <c r="E237" s="24"/>
      <c r="F237" s="21"/>
      <c r="G237" s="22"/>
    </row>
    <row r="238" spans="1:7" ht="12.75">
      <c r="A238" s="19"/>
      <c r="B238" s="19"/>
      <c r="D238" s="19"/>
      <c r="E238" s="24"/>
      <c r="F238" s="21"/>
      <c r="G238" s="22"/>
    </row>
    <row r="239" spans="1:7" ht="12.75">
      <c r="A239" s="19"/>
      <c r="B239" s="19"/>
      <c r="D239" s="19"/>
      <c r="E239" s="24"/>
      <c r="F239" s="21"/>
      <c r="G239" s="22"/>
    </row>
    <row r="240" spans="1:7" ht="12.75">
      <c r="A240" s="19"/>
      <c r="B240" s="19"/>
      <c r="D240" s="19"/>
      <c r="E240" s="24"/>
      <c r="F240" s="21"/>
      <c r="G240" s="22"/>
    </row>
    <row r="241" spans="1:7" ht="12.75">
      <c r="A241" s="19"/>
      <c r="B241" s="19"/>
      <c r="D241" s="19"/>
      <c r="E241" s="24"/>
      <c r="F241" s="21"/>
      <c r="G241" s="22"/>
    </row>
    <row r="242" spans="1:7" ht="12.75">
      <c r="A242" s="19"/>
      <c r="B242" s="19"/>
      <c r="D242" s="19"/>
      <c r="E242" s="24"/>
      <c r="F242" s="21"/>
      <c r="G242" s="22"/>
    </row>
    <row r="243" spans="1:7" ht="12.75">
      <c r="A243" s="19"/>
      <c r="B243" s="19"/>
      <c r="D243" s="19"/>
      <c r="E243" s="24"/>
      <c r="F243" s="21"/>
      <c r="G243" s="22"/>
    </row>
    <row r="244" spans="1:7" ht="12.75">
      <c r="A244" s="19"/>
      <c r="B244" s="19"/>
      <c r="D244" s="19"/>
      <c r="E244" s="24"/>
      <c r="F244" s="21"/>
      <c r="G244" s="22"/>
    </row>
    <row r="245" spans="1:7" ht="12.75">
      <c r="A245" s="19"/>
      <c r="B245" s="19"/>
      <c r="D245" s="19"/>
      <c r="E245" s="24"/>
      <c r="F245" s="21"/>
      <c r="G245" s="22"/>
    </row>
    <row r="246" spans="1:7" ht="12.75">
      <c r="A246" s="19"/>
      <c r="B246" s="19"/>
      <c r="D246" s="19"/>
      <c r="E246" s="24"/>
      <c r="F246" s="21"/>
      <c r="G246" s="22"/>
    </row>
    <row r="247" spans="1:7" ht="12.75">
      <c r="A247" s="19"/>
      <c r="B247" s="19"/>
      <c r="D247" s="19"/>
      <c r="E247" s="24"/>
      <c r="F247" s="21"/>
      <c r="G247" s="22"/>
    </row>
    <row r="248" spans="1:7" ht="12.75">
      <c r="A248" s="19"/>
      <c r="B248" s="19"/>
      <c r="D248" s="19"/>
      <c r="E248" s="24"/>
      <c r="F248" s="21"/>
      <c r="G248" s="22"/>
    </row>
    <row r="249" spans="1:7" ht="12.75">
      <c r="A249" s="19"/>
      <c r="B249" s="19"/>
      <c r="D249" s="19"/>
      <c r="E249" s="24"/>
      <c r="F249" s="21"/>
      <c r="G249" s="22"/>
    </row>
    <row r="250" spans="1:7" ht="12.75">
      <c r="A250" s="19"/>
      <c r="B250" s="19"/>
      <c r="D250" s="19"/>
      <c r="E250" s="24"/>
      <c r="F250" s="21"/>
      <c r="G250" s="22"/>
    </row>
    <row r="251" spans="1:7" ht="12.75">
      <c r="A251" s="19"/>
      <c r="B251" s="19"/>
      <c r="D251" s="19"/>
      <c r="E251" s="24"/>
      <c r="F251" s="21"/>
      <c r="G251" s="22"/>
    </row>
    <row r="252" spans="1:7" ht="12.75">
      <c r="A252" s="19"/>
      <c r="B252" s="19"/>
      <c r="D252" s="19"/>
      <c r="E252" s="24"/>
      <c r="F252" s="21"/>
      <c r="G252" s="22"/>
    </row>
    <row r="253" spans="1:7" ht="12.75">
      <c r="A253" s="19"/>
      <c r="B253" s="19"/>
      <c r="D253" s="19"/>
      <c r="E253" s="24"/>
      <c r="F253" s="21"/>
      <c r="G253" s="22"/>
    </row>
    <row r="254" spans="1:7" ht="12.75">
      <c r="A254" s="19"/>
      <c r="B254" s="19"/>
      <c r="D254" s="19"/>
      <c r="E254" s="24"/>
      <c r="F254" s="21"/>
      <c r="G254" s="22"/>
    </row>
    <row r="255" spans="1:7" ht="12.75">
      <c r="A255" s="19"/>
      <c r="B255" s="19"/>
      <c r="D255" s="19"/>
      <c r="E255" s="24"/>
      <c r="F255" s="21"/>
      <c r="G255" s="22"/>
    </row>
    <row r="256" spans="1:7" ht="12.75">
      <c r="A256" s="19"/>
      <c r="B256" s="19"/>
      <c r="D256" s="19"/>
      <c r="E256" s="24"/>
      <c r="F256" s="21"/>
      <c r="G256" s="22"/>
    </row>
    <row r="257" spans="1:7" ht="12.75">
      <c r="A257" s="19"/>
      <c r="B257" s="19"/>
      <c r="D257" s="19"/>
      <c r="E257" s="24"/>
      <c r="F257" s="21"/>
      <c r="G257" s="22"/>
    </row>
    <row r="258" spans="1:7" ht="12.75">
      <c r="A258" s="19"/>
      <c r="B258" s="19"/>
      <c r="D258" s="19"/>
      <c r="E258" s="24"/>
      <c r="F258" s="21"/>
      <c r="G258" s="22"/>
    </row>
    <row r="259" spans="1:7" ht="12.75">
      <c r="A259" s="19"/>
      <c r="B259" s="19"/>
      <c r="D259" s="19"/>
      <c r="E259" s="24"/>
      <c r="F259" s="21"/>
      <c r="G259" s="22"/>
    </row>
    <row r="260" spans="1:7" ht="12.75">
      <c r="A260" s="19"/>
      <c r="B260" s="19"/>
      <c r="D260" s="19"/>
      <c r="E260" s="24"/>
      <c r="F260" s="21"/>
      <c r="G260" s="22"/>
    </row>
    <row r="261" spans="1:7" ht="12.75">
      <c r="A261" s="19"/>
      <c r="B261" s="19"/>
      <c r="D261" s="19"/>
      <c r="E261" s="24"/>
      <c r="F261" s="21"/>
      <c r="G261" s="22"/>
    </row>
    <row r="262" spans="1:7" ht="12.75">
      <c r="A262" s="19"/>
      <c r="B262" s="19"/>
      <c r="D262" s="19"/>
      <c r="E262" s="24"/>
      <c r="F262" s="21"/>
      <c r="G262" s="22"/>
    </row>
    <row r="263" spans="1:7" ht="12.75">
      <c r="A263" s="19"/>
      <c r="B263" s="19"/>
      <c r="D263" s="19"/>
      <c r="E263" s="24"/>
      <c r="F263" s="21"/>
      <c r="G263" s="22"/>
    </row>
    <row r="264" spans="1:7" ht="12.75">
      <c r="A264" s="19"/>
      <c r="B264" s="19"/>
      <c r="D264" s="19"/>
      <c r="E264" s="24"/>
      <c r="F264" s="21"/>
      <c r="G264" s="22"/>
    </row>
    <row r="265" spans="1:7" ht="12.75">
      <c r="A265" s="19"/>
      <c r="B265" s="19"/>
      <c r="D265" s="19"/>
      <c r="E265" s="24"/>
      <c r="F265" s="21"/>
      <c r="G265" s="22"/>
    </row>
    <row r="266" spans="1:7" ht="12.75">
      <c r="A266" s="19"/>
      <c r="B266" s="19"/>
      <c r="D266" s="19"/>
      <c r="E266" s="24"/>
      <c r="F266" s="21"/>
      <c r="G266" s="22"/>
    </row>
    <row r="267" spans="1:7" ht="12.75">
      <c r="A267" s="19"/>
      <c r="B267" s="19"/>
      <c r="D267" s="19"/>
      <c r="E267" s="24"/>
      <c r="F267" s="21"/>
      <c r="G267" s="22"/>
    </row>
    <row r="268" spans="1:7" ht="12.75">
      <c r="A268" s="19"/>
      <c r="B268" s="19"/>
      <c r="D268" s="19"/>
      <c r="E268" s="24"/>
      <c r="F268" s="21"/>
      <c r="G268" s="22"/>
    </row>
    <row r="269" spans="1:7" ht="12.75">
      <c r="A269" s="19"/>
      <c r="B269" s="19"/>
      <c r="D269" s="19"/>
      <c r="E269" s="24"/>
      <c r="F269" s="21"/>
      <c r="G269" s="22"/>
    </row>
    <row r="270" spans="1:7" ht="12.75">
      <c r="A270" s="19"/>
      <c r="B270" s="19"/>
      <c r="D270" s="19"/>
      <c r="E270" s="24"/>
      <c r="F270" s="21"/>
      <c r="G270" s="22"/>
    </row>
    <row r="271" spans="1:7" ht="12.75">
      <c r="A271" s="19"/>
      <c r="B271" s="19"/>
      <c r="D271" s="19"/>
      <c r="E271" s="24"/>
      <c r="F271" s="21"/>
      <c r="G271" s="22"/>
    </row>
    <row r="272" spans="1:7" ht="12.75">
      <c r="A272" s="19"/>
      <c r="B272" s="19"/>
      <c r="D272" s="19"/>
      <c r="E272" s="24"/>
      <c r="F272" s="21"/>
      <c r="G272" s="22"/>
    </row>
    <row r="273" spans="1:7" ht="12.75">
      <c r="A273" s="19"/>
      <c r="B273" s="19"/>
      <c r="D273" s="19"/>
      <c r="E273" s="24"/>
      <c r="F273" s="21"/>
      <c r="G273" s="22"/>
    </row>
    <row r="274" spans="1:7" ht="12.75">
      <c r="A274" s="19"/>
      <c r="B274" s="19"/>
      <c r="D274" s="19"/>
      <c r="E274" s="24"/>
      <c r="F274" s="21"/>
      <c r="G274" s="22"/>
    </row>
    <row r="275" spans="1:7" ht="12.75">
      <c r="A275" s="19"/>
      <c r="B275" s="19"/>
      <c r="D275" s="19"/>
      <c r="E275" s="24"/>
      <c r="F275" s="21"/>
      <c r="G275" s="22"/>
    </row>
    <row r="276" spans="1:7" ht="12.75">
      <c r="A276" s="19"/>
      <c r="B276" s="19"/>
      <c r="D276" s="19"/>
      <c r="E276" s="24"/>
      <c r="F276" s="21"/>
      <c r="G276" s="22"/>
    </row>
    <row r="277" spans="1:7" ht="12.75">
      <c r="A277" s="19"/>
      <c r="B277" s="19"/>
      <c r="D277" s="19"/>
      <c r="E277" s="24"/>
      <c r="F277" s="21"/>
      <c r="G277" s="22"/>
    </row>
    <row r="278" spans="1:7" ht="12.75">
      <c r="A278" s="19"/>
      <c r="B278" s="19"/>
      <c r="D278" s="19"/>
      <c r="E278" s="24"/>
      <c r="F278" s="21"/>
      <c r="G278" s="22"/>
    </row>
    <row r="279" spans="1:7" ht="12.75">
      <c r="A279" s="19"/>
      <c r="B279" s="19"/>
      <c r="D279" s="19"/>
      <c r="E279" s="24"/>
      <c r="F279" s="21"/>
      <c r="G279" s="22"/>
    </row>
    <row r="280" spans="1:7" ht="12.75">
      <c r="A280" s="19"/>
      <c r="B280" s="19"/>
      <c r="D280" s="19"/>
      <c r="E280" s="24"/>
      <c r="F280" s="21"/>
      <c r="G280" s="22"/>
    </row>
    <row r="281" spans="1:7" ht="12.75">
      <c r="A281" s="19"/>
      <c r="B281" s="19"/>
      <c r="D281" s="19"/>
      <c r="E281" s="24"/>
      <c r="F281" s="21"/>
      <c r="G281" s="22"/>
    </row>
    <row r="282" spans="1:7" ht="12.75">
      <c r="A282" s="19"/>
      <c r="B282" s="19"/>
      <c r="D282" s="19"/>
      <c r="E282" s="24"/>
      <c r="F282" s="21"/>
      <c r="G282" s="22"/>
    </row>
    <row r="283" spans="1:7" ht="12.75">
      <c r="A283" s="19"/>
      <c r="B283" s="19"/>
      <c r="D283" s="19"/>
      <c r="E283" s="24"/>
      <c r="F283" s="21"/>
      <c r="G283" s="22"/>
    </row>
    <row r="284" spans="1:7" ht="12.75">
      <c r="A284" s="19"/>
      <c r="B284" s="19"/>
      <c r="D284" s="19"/>
      <c r="E284" s="24"/>
      <c r="F284" s="21"/>
      <c r="G284" s="22"/>
    </row>
    <row r="285" spans="1:7" ht="12.75">
      <c r="A285" s="19"/>
      <c r="B285" s="19"/>
      <c r="D285" s="19"/>
      <c r="E285" s="24"/>
      <c r="F285" s="21"/>
      <c r="G285" s="22"/>
    </row>
    <row r="286" spans="1:7" ht="12.75">
      <c r="A286" s="19"/>
      <c r="B286" s="19"/>
      <c r="D286" s="19"/>
      <c r="E286" s="24"/>
      <c r="F286" s="21"/>
      <c r="G286" s="22"/>
    </row>
    <row r="287" spans="1:7" ht="12.75">
      <c r="A287" s="19"/>
      <c r="B287" s="19"/>
      <c r="D287" s="19"/>
      <c r="E287" s="24"/>
      <c r="F287" s="21"/>
      <c r="G287" s="22"/>
    </row>
    <row r="288" spans="1:7" ht="12.75">
      <c r="A288" s="19"/>
      <c r="B288" s="19"/>
      <c r="D288" s="19"/>
      <c r="E288" s="24"/>
      <c r="F288" s="21"/>
      <c r="G288" s="22"/>
    </row>
    <row r="289" spans="1:7" ht="12.75">
      <c r="A289" s="19"/>
      <c r="B289" s="19"/>
      <c r="D289" s="19"/>
      <c r="E289" s="24"/>
      <c r="F289" s="21"/>
      <c r="G289" s="22"/>
    </row>
    <row r="290" spans="1:7" ht="12.75">
      <c r="A290" s="19"/>
      <c r="B290" s="19"/>
      <c r="D290" s="19"/>
      <c r="E290" s="24"/>
      <c r="F290" s="21"/>
      <c r="G290" s="22"/>
    </row>
    <row r="291" spans="1:7" ht="12.75">
      <c r="A291" s="19"/>
      <c r="B291" s="19"/>
      <c r="D291" s="19"/>
      <c r="E291" s="24"/>
      <c r="F291" s="21"/>
      <c r="G291" s="22"/>
    </row>
    <row r="292" spans="1:7" ht="12.75">
      <c r="A292" s="19"/>
      <c r="B292" s="19"/>
      <c r="D292" s="19"/>
      <c r="E292" s="24"/>
      <c r="F292" s="21"/>
      <c r="G292" s="22"/>
    </row>
    <row r="293" spans="1:7" ht="12.75">
      <c r="A293" s="19"/>
      <c r="B293" s="19"/>
      <c r="D293" s="19"/>
      <c r="E293" s="24"/>
      <c r="F293" s="21"/>
      <c r="G293" s="22"/>
    </row>
    <row r="294" spans="1:7" ht="12.75">
      <c r="A294" s="19"/>
      <c r="B294" s="19"/>
      <c r="D294" s="19"/>
      <c r="E294" s="24"/>
      <c r="F294" s="21"/>
      <c r="G294" s="22"/>
    </row>
    <row r="295" spans="1:7" ht="12.75">
      <c r="A295" s="19"/>
      <c r="B295" s="19"/>
      <c r="D295" s="19"/>
      <c r="E295" s="24"/>
      <c r="F295" s="21"/>
      <c r="G295" s="22"/>
    </row>
    <row r="296" spans="1:7" ht="12.75">
      <c r="A296" s="19"/>
      <c r="B296" s="19"/>
      <c r="D296" s="19"/>
      <c r="E296" s="24"/>
      <c r="F296" s="21"/>
      <c r="G296" s="22"/>
    </row>
    <row r="297" spans="1:7" ht="12.75">
      <c r="A297" s="19"/>
      <c r="B297" s="19"/>
      <c r="D297" s="19"/>
      <c r="E297" s="24"/>
      <c r="F297" s="21"/>
      <c r="G297" s="22"/>
    </row>
    <row r="298" spans="1:7" ht="12.75">
      <c r="A298" s="19"/>
      <c r="B298" s="19"/>
      <c r="D298" s="19"/>
      <c r="E298" s="24"/>
      <c r="F298" s="21"/>
      <c r="G298" s="22"/>
    </row>
    <row r="299" spans="1:7" ht="12.75">
      <c r="A299" s="19"/>
      <c r="B299" s="19"/>
      <c r="D299" s="19"/>
      <c r="E299" s="24"/>
      <c r="F299" s="21"/>
      <c r="G299" s="22"/>
    </row>
    <row r="300" spans="1:7" ht="12.75">
      <c r="A300" s="19"/>
      <c r="B300" s="19"/>
      <c r="D300" s="19"/>
      <c r="E300" s="24"/>
      <c r="F300" s="21"/>
      <c r="G300" s="22"/>
    </row>
    <row r="301" spans="1:7" ht="12.75">
      <c r="A301" s="19"/>
      <c r="B301" s="19"/>
      <c r="D301" s="19"/>
      <c r="E301" s="24"/>
      <c r="F301" s="21"/>
      <c r="G301" s="22"/>
    </row>
    <row r="302" spans="1:7" ht="12.75">
      <c r="A302" s="19"/>
      <c r="B302" s="19"/>
      <c r="D302" s="19"/>
      <c r="E302" s="24"/>
      <c r="F302" s="21"/>
      <c r="G302" s="22"/>
    </row>
    <row r="303" spans="1:7" ht="12.75">
      <c r="A303" s="19"/>
      <c r="B303" s="19"/>
      <c r="D303" s="19"/>
      <c r="E303" s="24"/>
      <c r="F303" s="21"/>
      <c r="G303" s="22"/>
    </row>
    <row r="304" spans="1:7" ht="12.75">
      <c r="A304" s="19"/>
      <c r="B304" s="19"/>
      <c r="D304" s="19"/>
      <c r="E304" s="24"/>
      <c r="F304" s="21"/>
      <c r="G304" s="22"/>
    </row>
    <row r="305" spans="1:7" ht="12.75">
      <c r="A305" s="19"/>
      <c r="B305" s="19"/>
      <c r="D305" s="19"/>
      <c r="E305" s="24"/>
      <c r="F305" s="21"/>
      <c r="G305" s="22"/>
    </row>
    <row r="306" spans="1:7" ht="12.75">
      <c r="A306" s="19"/>
      <c r="B306" s="19"/>
      <c r="D306" s="19"/>
      <c r="E306" s="24"/>
      <c r="F306" s="21"/>
      <c r="G306" s="22"/>
    </row>
    <row r="307" spans="1:7" ht="12.75">
      <c r="A307" s="19"/>
      <c r="B307" s="19"/>
      <c r="D307" s="19"/>
      <c r="E307" s="24"/>
      <c r="F307" s="21"/>
      <c r="G307" s="22"/>
    </row>
    <row r="308" spans="1:7" ht="12.75">
      <c r="A308" s="19"/>
      <c r="B308" s="19"/>
      <c r="D308" s="19"/>
      <c r="E308" s="24"/>
      <c r="F308" s="21"/>
      <c r="G308" s="22"/>
    </row>
    <row r="309" spans="1:7" ht="12.75">
      <c r="A309" s="19"/>
      <c r="B309" s="19"/>
      <c r="D309" s="19"/>
      <c r="E309" s="24"/>
      <c r="F309" s="21"/>
      <c r="G309" s="22"/>
    </row>
    <row r="310" spans="1:7" ht="12.75">
      <c r="A310" s="19"/>
      <c r="B310" s="19"/>
      <c r="D310" s="19"/>
      <c r="E310" s="24"/>
      <c r="F310" s="21"/>
      <c r="G310" s="22"/>
    </row>
    <row r="311" spans="1:7" ht="12.75">
      <c r="A311" s="19"/>
      <c r="B311" s="19"/>
      <c r="D311" s="19"/>
      <c r="E311" s="24"/>
      <c r="F311" s="21"/>
      <c r="G311" s="22"/>
    </row>
    <row r="312" spans="1:7" ht="12.75">
      <c r="A312" s="19"/>
      <c r="B312" s="19"/>
      <c r="D312" s="19"/>
      <c r="E312" s="24"/>
      <c r="F312" s="21"/>
      <c r="G312" s="22"/>
    </row>
    <row r="313" spans="1:7" ht="12.75">
      <c r="A313" s="19"/>
      <c r="B313" s="19"/>
      <c r="D313" s="19"/>
      <c r="E313" s="24"/>
      <c r="F313" s="21"/>
      <c r="G313" s="22"/>
    </row>
    <row r="314" spans="1:7" ht="12.75">
      <c r="A314" s="19"/>
      <c r="B314" s="19"/>
      <c r="D314" s="19"/>
      <c r="E314" s="24"/>
      <c r="F314" s="21"/>
      <c r="G314" s="22"/>
    </row>
    <row r="315" spans="1:7" ht="12.75">
      <c r="A315" s="19"/>
      <c r="B315" s="19"/>
      <c r="D315" s="19"/>
      <c r="E315" s="24"/>
      <c r="F315" s="21"/>
      <c r="G315" s="22"/>
    </row>
    <row r="316" spans="1:7" ht="12.75">
      <c r="A316" s="19"/>
      <c r="B316" s="19"/>
      <c r="D316" s="19"/>
      <c r="E316" s="24"/>
      <c r="F316" s="21"/>
      <c r="G316" s="22"/>
    </row>
    <row r="317" spans="1:7" ht="12.75">
      <c r="A317" s="19"/>
      <c r="B317" s="19"/>
      <c r="D317" s="19"/>
      <c r="E317" s="24"/>
      <c r="F317" s="21"/>
      <c r="G317" s="22"/>
    </row>
    <row r="318" spans="1:7" ht="12.75">
      <c r="A318" s="19"/>
      <c r="B318" s="19"/>
      <c r="D318" s="19"/>
      <c r="E318" s="24"/>
      <c r="F318" s="21"/>
      <c r="G318" s="22"/>
    </row>
    <row r="319" spans="1:7" ht="12.75">
      <c r="A319" s="19"/>
      <c r="B319" s="19"/>
      <c r="D319" s="19"/>
      <c r="E319" s="24"/>
      <c r="F319" s="21"/>
      <c r="G319" s="22"/>
    </row>
    <row r="320" spans="1:7" ht="12.75">
      <c r="A320" s="19"/>
      <c r="B320" s="19"/>
      <c r="D320" s="19"/>
      <c r="E320" s="24"/>
      <c r="F320" s="21"/>
      <c r="G320" s="22"/>
    </row>
    <row r="321" spans="1:7" ht="12.75">
      <c r="A321" s="19"/>
      <c r="B321" s="19"/>
      <c r="D321" s="19"/>
      <c r="E321" s="24"/>
      <c r="F321" s="21"/>
      <c r="G321" s="22"/>
    </row>
    <row r="322" spans="1:7" ht="12.75">
      <c r="A322" s="19"/>
      <c r="B322" s="19"/>
      <c r="D322" s="19"/>
      <c r="E322" s="24"/>
      <c r="F322" s="21"/>
      <c r="G322" s="22"/>
    </row>
    <row r="323" spans="1:7" ht="12.75">
      <c r="A323" s="19"/>
      <c r="B323" s="19"/>
      <c r="D323" s="19"/>
      <c r="E323" s="24"/>
      <c r="F323" s="21"/>
      <c r="G323" s="22"/>
    </row>
    <row r="324" spans="1:7" ht="12.75">
      <c r="A324" s="19"/>
      <c r="B324" s="19"/>
      <c r="D324" s="19"/>
      <c r="E324" s="24"/>
      <c r="F324" s="21"/>
      <c r="G324" s="22"/>
    </row>
    <row r="325" spans="1:7" ht="12.75">
      <c r="A325" s="19"/>
      <c r="B325" s="19"/>
      <c r="D325" s="19"/>
      <c r="E325" s="24"/>
      <c r="F325" s="21"/>
      <c r="G325" s="22"/>
    </row>
    <row r="326" spans="1:7" ht="12.75">
      <c r="A326" s="19"/>
      <c r="B326" s="19"/>
      <c r="D326" s="19"/>
      <c r="E326" s="24"/>
      <c r="F326" s="21"/>
      <c r="G326" s="22"/>
    </row>
    <row r="327" spans="1:7" ht="12.75">
      <c r="A327" s="19"/>
      <c r="B327" s="19"/>
      <c r="D327" s="19"/>
      <c r="E327" s="24"/>
      <c r="F327" s="21"/>
      <c r="G327" s="22"/>
    </row>
    <row r="328" spans="1:7" ht="12.75">
      <c r="A328" s="19"/>
      <c r="B328" s="19"/>
      <c r="D328" s="19"/>
      <c r="E328" s="24"/>
      <c r="F328" s="21"/>
      <c r="G328" s="22"/>
    </row>
    <row r="329" spans="1:7" ht="12.75">
      <c r="A329" s="19"/>
      <c r="B329" s="19"/>
      <c r="D329" s="19"/>
      <c r="E329" s="24"/>
      <c r="F329" s="21"/>
      <c r="G329" s="22"/>
    </row>
    <row r="330" spans="1:7" ht="12.75">
      <c r="A330" s="19"/>
      <c r="B330" s="19"/>
      <c r="D330" s="19"/>
      <c r="E330" s="24"/>
      <c r="F330" s="21"/>
      <c r="G330" s="22"/>
    </row>
    <row r="331" spans="1:7" ht="12.75">
      <c r="A331" s="19"/>
      <c r="B331" s="19"/>
      <c r="D331" s="19"/>
      <c r="E331" s="24"/>
      <c r="F331" s="21"/>
      <c r="G331" s="22"/>
    </row>
    <row r="332" spans="1:7" ht="12.75">
      <c r="A332" s="19"/>
      <c r="B332" s="19"/>
      <c r="D332" s="19"/>
      <c r="E332" s="24"/>
      <c r="F332" s="21"/>
      <c r="G332" s="22"/>
    </row>
    <row r="333" spans="1:7" ht="12.75">
      <c r="A333" s="19"/>
      <c r="B333" s="19"/>
      <c r="D333" s="19"/>
      <c r="E333" s="24"/>
      <c r="F333" s="21"/>
      <c r="G333" s="22"/>
    </row>
    <row r="334" spans="1:7" ht="12.75">
      <c r="A334" s="19"/>
      <c r="B334" s="19"/>
      <c r="D334" s="19"/>
      <c r="E334" s="24"/>
      <c r="F334" s="21"/>
      <c r="G334" s="22"/>
    </row>
    <row r="335" spans="1:7" ht="12.75">
      <c r="A335" s="19"/>
      <c r="B335" s="19"/>
      <c r="D335" s="19"/>
      <c r="E335" s="24"/>
      <c r="F335" s="21"/>
      <c r="G335" s="22"/>
    </row>
    <row r="336" spans="1:7" ht="12.75">
      <c r="A336" s="19"/>
      <c r="B336" s="19"/>
      <c r="D336" s="19"/>
      <c r="E336" s="24"/>
      <c r="F336" s="21"/>
      <c r="G336" s="22"/>
    </row>
    <row r="337" spans="1:7" ht="12.75">
      <c r="A337" s="19"/>
      <c r="B337" s="19"/>
      <c r="D337" s="19"/>
      <c r="E337" s="24"/>
      <c r="F337" s="21"/>
      <c r="G337" s="22"/>
    </row>
    <row r="338" spans="1:7" ht="12.75">
      <c r="A338" s="19"/>
      <c r="B338" s="19"/>
      <c r="D338" s="19"/>
      <c r="E338" s="24"/>
      <c r="F338" s="21"/>
      <c r="G338" s="22"/>
    </row>
    <row r="339" spans="1:7" ht="12.75">
      <c r="A339" s="19"/>
      <c r="B339" s="19"/>
      <c r="D339" s="19"/>
      <c r="E339" s="24"/>
      <c r="F339" s="21"/>
      <c r="G339" s="22"/>
    </row>
    <row r="340" spans="1:7" ht="12.75">
      <c r="A340" s="19"/>
      <c r="B340" s="19"/>
      <c r="D340" s="19"/>
      <c r="E340" s="24"/>
      <c r="F340" s="21"/>
      <c r="G340" s="22"/>
    </row>
    <row r="341" spans="1:7" ht="12.75">
      <c r="A341" s="19"/>
      <c r="B341" s="19"/>
      <c r="D341" s="19"/>
      <c r="E341" s="24"/>
      <c r="F341" s="21"/>
      <c r="G341" s="22"/>
    </row>
    <row r="342" spans="1:7" ht="12.75">
      <c r="A342" s="19"/>
      <c r="B342" s="19"/>
      <c r="D342" s="19"/>
      <c r="E342" s="24"/>
      <c r="F342" s="21"/>
      <c r="G342" s="22"/>
    </row>
    <row r="343" spans="1:7" ht="12.75">
      <c r="A343" s="19"/>
      <c r="B343" s="19"/>
      <c r="D343" s="19"/>
      <c r="E343" s="24"/>
      <c r="F343" s="21"/>
      <c r="G343" s="22"/>
    </row>
    <row r="344" spans="1:7" ht="12.75">
      <c r="A344" s="19"/>
      <c r="B344" s="19"/>
      <c r="D344" s="19"/>
      <c r="E344" s="24"/>
      <c r="F344" s="21"/>
      <c r="G344" s="22"/>
    </row>
    <row r="345" spans="1:7" ht="12.75">
      <c r="A345" s="19"/>
      <c r="B345" s="19"/>
      <c r="D345" s="19"/>
      <c r="E345" s="24"/>
      <c r="F345" s="21"/>
      <c r="G345" s="22"/>
    </row>
    <row r="346" spans="1:7" ht="12.75">
      <c r="A346" s="19"/>
      <c r="B346" s="19"/>
      <c r="D346" s="19"/>
      <c r="E346" s="24"/>
      <c r="F346" s="21"/>
      <c r="G346" s="22"/>
    </row>
    <row r="347" spans="1:7" ht="12.75">
      <c r="A347" s="19"/>
      <c r="B347" s="19"/>
      <c r="D347" s="19"/>
      <c r="E347" s="24"/>
      <c r="F347" s="21"/>
      <c r="G347" s="22"/>
    </row>
    <row r="348" spans="1:7" ht="12.75">
      <c r="A348" s="19"/>
      <c r="B348" s="19"/>
      <c r="D348" s="19"/>
      <c r="E348" s="24"/>
      <c r="F348" s="21"/>
      <c r="G348" s="22"/>
    </row>
    <row r="349" spans="1:7" ht="12.75">
      <c r="A349" s="19"/>
      <c r="B349" s="19"/>
      <c r="D349" s="19"/>
      <c r="E349" s="24"/>
      <c r="F349" s="21"/>
      <c r="G349" s="22"/>
    </row>
    <row r="350" spans="1:7" ht="12.75">
      <c r="A350" s="19"/>
      <c r="B350" s="19"/>
      <c r="D350" s="19"/>
      <c r="E350" s="24"/>
      <c r="F350" s="21"/>
      <c r="G350" s="22"/>
    </row>
    <row r="351" spans="1:7" ht="12.75">
      <c r="A351" s="19"/>
      <c r="B351" s="19"/>
      <c r="D351" s="19"/>
      <c r="E351" s="24"/>
      <c r="F351" s="21"/>
      <c r="G351" s="22"/>
    </row>
    <row r="352" spans="1:7" ht="12.75">
      <c r="A352" s="19"/>
      <c r="B352" s="19"/>
      <c r="D352" s="19"/>
      <c r="E352" s="24"/>
      <c r="F352" s="21"/>
      <c r="G352" s="22"/>
    </row>
    <row r="353" spans="1:7" ht="12.75">
      <c r="A353" s="19"/>
      <c r="B353" s="19"/>
      <c r="D353" s="19"/>
      <c r="E353" s="24"/>
      <c r="F353" s="21"/>
      <c r="G353" s="22"/>
    </row>
    <row r="354" spans="1:7" ht="12.75">
      <c r="A354" s="19"/>
      <c r="B354" s="19"/>
      <c r="D354" s="19"/>
      <c r="E354" s="24"/>
      <c r="F354" s="21"/>
      <c r="G354" s="22"/>
    </row>
    <row r="355" spans="1:7" ht="12.75">
      <c r="A355" s="19"/>
      <c r="B355" s="19"/>
      <c r="D355" s="19"/>
      <c r="E355" s="24"/>
      <c r="F355" s="21"/>
      <c r="G355" s="22"/>
    </row>
    <row r="356" spans="1:7" ht="12.75">
      <c r="A356" s="19"/>
      <c r="B356" s="19"/>
      <c r="D356" s="19"/>
      <c r="E356" s="24"/>
      <c r="F356" s="21"/>
      <c r="G356" s="22"/>
    </row>
    <row r="357" spans="1:7" ht="12.75">
      <c r="A357" s="19"/>
      <c r="B357" s="19"/>
      <c r="D357" s="19"/>
      <c r="E357" s="24"/>
      <c r="F357" s="21"/>
      <c r="G357" s="22"/>
    </row>
    <row r="358" spans="1:7" ht="12.75">
      <c r="A358" s="19"/>
      <c r="B358" s="19"/>
      <c r="D358" s="19"/>
      <c r="E358" s="24"/>
      <c r="F358" s="21"/>
      <c r="G358" s="22"/>
    </row>
    <row r="359" spans="1:7" ht="12.75">
      <c r="A359" s="19"/>
      <c r="B359" s="19"/>
      <c r="D359" s="19"/>
      <c r="E359" s="24"/>
      <c r="F359" s="21"/>
      <c r="G359" s="22"/>
    </row>
    <row r="360" spans="1:7" ht="12.75">
      <c r="A360" s="19"/>
      <c r="B360" s="19"/>
      <c r="D360" s="19"/>
      <c r="E360" s="24"/>
      <c r="F360" s="21"/>
      <c r="G360" s="22"/>
    </row>
    <row r="361" spans="1:7" ht="12.75">
      <c r="A361" s="19"/>
      <c r="B361" s="19"/>
      <c r="D361" s="19"/>
      <c r="E361" s="24"/>
      <c r="F361" s="21"/>
      <c r="G361" s="22"/>
    </row>
    <row r="362" spans="1:7" ht="12.75">
      <c r="A362" s="19"/>
      <c r="B362" s="19"/>
      <c r="D362" s="19"/>
      <c r="E362" s="24"/>
      <c r="F362" s="21"/>
      <c r="G362" s="22"/>
    </row>
    <row r="363" spans="1:7" ht="12.75">
      <c r="A363" s="19"/>
      <c r="B363" s="19"/>
      <c r="D363" s="19"/>
      <c r="E363" s="24"/>
      <c r="F363" s="21"/>
      <c r="G363" s="22"/>
    </row>
    <row r="364" spans="1:7" ht="12.75">
      <c r="A364" s="19"/>
      <c r="B364" s="19"/>
      <c r="D364" s="19"/>
      <c r="E364" s="24"/>
      <c r="F364" s="21"/>
      <c r="G364" s="22"/>
    </row>
    <row r="365" spans="1:7" ht="12.75">
      <c r="A365" s="19"/>
      <c r="B365" s="19"/>
      <c r="D365" s="19"/>
      <c r="E365" s="24"/>
      <c r="F365" s="21"/>
      <c r="G365" s="22"/>
    </row>
    <row r="366" spans="1:7" ht="12.75">
      <c r="A366" s="19"/>
      <c r="B366" s="19"/>
      <c r="D366" s="19"/>
      <c r="E366" s="24"/>
      <c r="F366" s="21"/>
      <c r="G366" s="22"/>
    </row>
    <row r="367" spans="1:7" ht="12.75">
      <c r="A367" s="19"/>
      <c r="B367" s="19"/>
      <c r="D367" s="19"/>
      <c r="E367" s="24"/>
      <c r="F367" s="21"/>
      <c r="G367" s="22"/>
    </row>
    <row r="368" spans="1:7" ht="12.75">
      <c r="A368" s="19"/>
      <c r="B368" s="19"/>
      <c r="D368" s="19"/>
      <c r="E368" s="24"/>
      <c r="F368" s="21"/>
      <c r="G368" s="22"/>
    </row>
    <row r="369" spans="1:7" ht="12.75">
      <c r="A369" s="19"/>
      <c r="B369" s="19"/>
      <c r="D369" s="19"/>
      <c r="E369" s="24"/>
      <c r="F369" s="21"/>
      <c r="G369" s="22"/>
    </row>
    <row r="370" spans="1:7" ht="12.75">
      <c r="A370" s="19"/>
      <c r="B370" s="19"/>
      <c r="D370" s="19"/>
      <c r="E370" s="24"/>
      <c r="F370" s="21"/>
      <c r="G370" s="22"/>
    </row>
    <row r="371" spans="1:7" ht="12.75">
      <c r="A371" s="19"/>
      <c r="B371" s="19"/>
      <c r="D371" s="19"/>
      <c r="E371" s="24"/>
      <c r="F371" s="21"/>
      <c r="G371" s="22"/>
    </row>
    <row r="372" spans="1:7" ht="12.75">
      <c r="A372" s="19"/>
      <c r="B372" s="19"/>
      <c r="D372" s="19"/>
      <c r="E372" s="24"/>
      <c r="F372" s="21"/>
      <c r="G372" s="22"/>
    </row>
    <row r="373" spans="1:7" ht="12.75">
      <c r="A373" s="19"/>
      <c r="B373" s="19"/>
      <c r="D373" s="19"/>
      <c r="E373" s="24"/>
      <c r="F373" s="21"/>
      <c r="G373" s="22"/>
    </row>
    <row r="374" spans="1:7" ht="12.75">
      <c r="A374" s="19"/>
      <c r="B374" s="19"/>
      <c r="D374" s="19"/>
      <c r="E374" s="24"/>
      <c r="F374" s="21"/>
      <c r="G374" s="22"/>
    </row>
    <row r="375" spans="1:7" ht="12.75">
      <c r="A375" s="19"/>
      <c r="B375" s="19"/>
      <c r="D375" s="19"/>
      <c r="E375" s="24"/>
      <c r="F375" s="21"/>
      <c r="G375" s="22"/>
    </row>
    <row r="376" spans="1:7" ht="12.75">
      <c r="A376" s="19"/>
      <c r="B376" s="19"/>
      <c r="D376" s="19"/>
      <c r="E376" s="24"/>
      <c r="F376" s="21"/>
      <c r="G376" s="22"/>
    </row>
    <row r="377" spans="1:7" ht="12.75">
      <c r="A377" s="19"/>
      <c r="B377" s="19"/>
      <c r="D377" s="19"/>
      <c r="E377" s="24"/>
      <c r="F377" s="21"/>
      <c r="G377" s="22"/>
    </row>
    <row r="378" spans="1:7" ht="12.75">
      <c r="A378" s="19"/>
      <c r="B378" s="19"/>
      <c r="D378" s="19"/>
      <c r="E378" s="24"/>
      <c r="F378" s="21"/>
      <c r="G378" s="22"/>
    </row>
    <row r="379" spans="1:7" ht="12.75">
      <c r="A379" s="19"/>
      <c r="B379" s="19"/>
      <c r="D379" s="19"/>
      <c r="E379" s="24"/>
      <c r="F379" s="21"/>
      <c r="G379" s="22"/>
    </row>
    <row r="380" spans="1:7" ht="12.75">
      <c r="A380" s="19"/>
      <c r="B380" s="19"/>
      <c r="D380" s="19"/>
      <c r="E380" s="24"/>
      <c r="F380" s="21"/>
      <c r="G380" s="22"/>
    </row>
    <row r="381" spans="1:7" ht="12.75">
      <c r="A381" s="19"/>
      <c r="B381" s="19"/>
      <c r="D381" s="19"/>
      <c r="E381" s="24"/>
      <c r="F381" s="21"/>
      <c r="G381" s="22"/>
    </row>
    <row r="382" spans="1:7" ht="12.75">
      <c r="A382" s="19"/>
      <c r="B382" s="19"/>
      <c r="D382" s="19"/>
      <c r="E382" s="24"/>
      <c r="F382" s="21"/>
      <c r="G382" s="22"/>
    </row>
    <row r="383" spans="1:7" ht="12.75">
      <c r="A383" s="19"/>
      <c r="B383" s="19"/>
      <c r="D383" s="19"/>
      <c r="E383" s="24"/>
      <c r="F383" s="21"/>
      <c r="G383" s="22"/>
    </row>
    <row r="384" spans="1:7" ht="12.75">
      <c r="A384" s="19"/>
      <c r="B384" s="19"/>
      <c r="D384" s="19"/>
      <c r="E384" s="24"/>
      <c r="F384" s="21"/>
      <c r="G384" s="22"/>
    </row>
    <row r="385" spans="1:7" ht="12.75">
      <c r="A385" s="19"/>
      <c r="B385" s="19"/>
      <c r="D385" s="19"/>
      <c r="E385" s="24"/>
      <c r="F385" s="21"/>
      <c r="G385" s="22"/>
    </row>
    <row r="386" spans="1:7" ht="12.75">
      <c r="A386" s="19"/>
      <c r="B386" s="19"/>
      <c r="D386" s="19"/>
      <c r="E386" s="24"/>
      <c r="F386" s="21"/>
      <c r="G386" s="22"/>
    </row>
    <row r="387" spans="1:7" ht="12.75">
      <c r="A387" s="19"/>
      <c r="B387" s="19"/>
      <c r="D387" s="19"/>
      <c r="E387" s="24"/>
      <c r="F387" s="21"/>
      <c r="G387" s="22"/>
    </row>
    <row r="388" spans="1:7" ht="12.75">
      <c r="A388" s="19"/>
      <c r="B388" s="19"/>
      <c r="D388" s="19"/>
      <c r="E388" s="24"/>
      <c r="F388" s="21"/>
      <c r="G388" s="22"/>
    </row>
    <row r="389" spans="1:7" ht="12.75">
      <c r="A389" s="19"/>
      <c r="B389" s="19"/>
      <c r="D389" s="19"/>
      <c r="E389" s="24"/>
      <c r="F389" s="21"/>
      <c r="G389" s="22"/>
    </row>
    <row r="390" spans="1:7" ht="12.75">
      <c r="A390" s="19"/>
      <c r="B390" s="19"/>
      <c r="D390" s="19"/>
      <c r="E390" s="24"/>
      <c r="F390" s="21"/>
      <c r="G390" s="22"/>
    </row>
    <row r="391" spans="1:7" ht="12.75">
      <c r="A391" s="19"/>
      <c r="B391" s="19"/>
      <c r="D391" s="19"/>
      <c r="E391" s="24"/>
      <c r="F391" s="21"/>
      <c r="G391" s="22"/>
    </row>
    <row r="392" spans="1:7" ht="12.75">
      <c r="A392" s="19"/>
      <c r="B392" s="19"/>
      <c r="D392" s="19"/>
      <c r="E392" s="24"/>
      <c r="F392" s="21"/>
      <c r="G392" s="22"/>
    </row>
    <row r="393" spans="1:7" ht="12.75">
      <c r="A393" s="19"/>
      <c r="B393" s="19"/>
      <c r="D393" s="19"/>
      <c r="E393" s="24"/>
      <c r="F393" s="21"/>
      <c r="G393" s="22"/>
    </row>
    <row r="394" spans="1:7" ht="12.75">
      <c r="A394" s="19"/>
      <c r="B394" s="19"/>
      <c r="D394" s="19"/>
      <c r="E394" s="24"/>
      <c r="F394" s="21"/>
      <c r="G394" s="22"/>
    </row>
    <row r="395" spans="1:7" ht="12.75">
      <c r="A395" s="19"/>
      <c r="B395" s="19"/>
      <c r="D395" s="19"/>
      <c r="E395" s="24"/>
      <c r="F395" s="21"/>
      <c r="G395" s="22"/>
    </row>
    <row r="396" spans="1:7" ht="12.75">
      <c r="A396" s="19"/>
      <c r="B396" s="19"/>
      <c r="D396" s="19"/>
      <c r="E396" s="24"/>
      <c r="F396" s="21"/>
      <c r="G396" s="22"/>
    </row>
    <row r="397" spans="1:7" ht="12.75">
      <c r="A397" s="19"/>
      <c r="B397" s="19"/>
      <c r="D397" s="19"/>
      <c r="E397" s="24"/>
      <c r="F397" s="21"/>
      <c r="G397" s="22"/>
    </row>
    <row r="398" spans="1:7" ht="12.75">
      <c r="A398" s="19"/>
      <c r="B398" s="19"/>
      <c r="D398" s="19"/>
      <c r="E398" s="24"/>
      <c r="F398" s="21"/>
      <c r="G398" s="22"/>
    </row>
    <row r="399" spans="1:7" ht="12.75">
      <c r="A399" s="19"/>
      <c r="B399" s="19"/>
      <c r="D399" s="19"/>
      <c r="E399" s="24"/>
      <c r="F399" s="21"/>
      <c r="G399" s="22"/>
    </row>
    <row r="400" spans="1:7" ht="12.75">
      <c r="A400" s="19"/>
      <c r="B400" s="19"/>
      <c r="D400" s="19"/>
      <c r="E400" s="24"/>
      <c r="F400" s="21"/>
      <c r="G400" s="22"/>
    </row>
    <row r="401" spans="1:7" ht="12.75">
      <c r="A401" s="19"/>
      <c r="B401" s="19"/>
      <c r="D401" s="19"/>
      <c r="E401" s="24"/>
      <c r="F401" s="21"/>
      <c r="G401" s="22"/>
    </row>
    <row r="402" spans="1:7" ht="12.75">
      <c r="A402" s="19"/>
      <c r="B402" s="19"/>
      <c r="D402" s="19"/>
      <c r="E402" s="24"/>
      <c r="F402" s="21"/>
      <c r="G402" s="22"/>
    </row>
    <row r="403" spans="1:7" ht="12.75">
      <c r="A403" s="19"/>
      <c r="B403" s="19"/>
      <c r="D403" s="19"/>
      <c r="E403" s="24"/>
      <c r="F403" s="21"/>
      <c r="G403" s="22"/>
    </row>
    <row r="404" spans="1:7" ht="12.75">
      <c r="A404" s="19"/>
      <c r="B404" s="19"/>
      <c r="D404" s="19"/>
      <c r="E404" s="24"/>
      <c r="F404" s="21"/>
      <c r="G404" s="22"/>
    </row>
    <row r="405" spans="1:7" ht="12.75">
      <c r="A405" s="19"/>
      <c r="B405" s="19"/>
      <c r="D405" s="19"/>
      <c r="E405" s="24"/>
      <c r="F405" s="21"/>
      <c r="G405" s="22"/>
    </row>
    <row r="406" spans="1:7" ht="12.75">
      <c r="A406" s="19"/>
      <c r="B406" s="19"/>
      <c r="D406" s="19"/>
      <c r="E406" s="24"/>
      <c r="F406" s="21"/>
      <c r="G406" s="22"/>
    </row>
    <row r="407" spans="1:7" ht="12.75">
      <c r="A407" s="19"/>
      <c r="B407" s="19"/>
      <c r="D407" s="19"/>
      <c r="E407" s="24"/>
      <c r="F407" s="21"/>
      <c r="G407" s="22"/>
    </row>
    <row r="408" spans="1:7" ht="12.75">
      <c r="A408" s="19"/>
      <c r="B408" s="19"/>
      <c r="D408" s="19"/>
      <c r="E408" s="24"/>
      <c r="F408" s="21"/>
      <c r="G408" s="22"/>
    </row>
    <row r="409" spans="1:7" ht="12.75">
      <c r="A409" s="19"/>
      <c r="B409" s="19"/>
      <c r="D409" s="19"/>
      <c r="E409" s="24"/>
      <c r="F409" s="21"/>
      <c r="G409" s="22"/>
    </row>
    <row r="410" spans="1:7" ht="12.75">
      <c r="A410" s="19"/>
      <c r="B410" s="19"/>
      <c r="D410" s="19"/>
      <c r="E410" s="24"/>
      <c r="F410" s="21"/>
      <c r="G410" s="22"/>
    </row>
    <row r="411" spans="1:7" ht="12.75">
      <c r="A411" s="19"/>
      <c r="B411" s="19"/>
      <c r="D411" s="19"/>
      <c r="E411" s="24"/>
      <c r="F411" s="21"/>
      <c r="G411" s="22"/>
    </row>
    <row r="412" spans="1:7" ht="12.75">
      <c r="A412" s="19"/>
      <c r="B412" s="19"/>
      <c r="D412" s="19"/>
      <c r="E412" s="24"/>
      <c r="F412" s="21"/>
      <c r="G412" s="22"/>
    </row>
    <row r="413" spans="1:7" ht="12.75">
      <c r="A413" s="19"/>
      <c r="B413" s="19"/>
      <c r="D413" s="19"/>
      <c r="E413" s="24"/>
      <c r="F413" s="21"/>
      <c r="G413" s="22"/>
    </row>
    <row r="414" spans="1:7" ht="12.75">
      <c r="A414" s="19"/>
      <c r="B414" s="19"/>
      <c r="D414" s="19"/>
      <c r="E414" s="24"/>
      <c r="F414" s="21"/>
      <c r="G414" s="22"/>
    </row>
    <row r="415" spans="1:7" ht="12.75">
      <c r="A415" s="19"/>
      <c r="B415" s="19"/>
      <c r="D415" s="19"/>
      <c r="E415" s="24"/>
      <c r="F415" s="21"/>
      <c r="G415" s="22"/>
    </row>
    <row r="416" spans="1:7" ht="12.75">
      <c r="A416" s="19"/>
      <c r="B416" s="19"/>
      <c r="D416" s="19"/>
      <c r="E416" s="24"/>
      <c r="F416" s="21"/>
      <c r="G416" s="22"/>
    </row>
    <row r="417" spans="1:7" ht="12.75">
      <c r="A417" s="19"/>
      <c r="B417" s="19"/>
      <c r="D417" s="19"/>
      <c r="E417" s="24"/>
      <c r="F417" s="21"/>
      <c r="G417" s="22"/>
    </row>
    <row r="418" spans="1:7" ht="12.75">
      <c r="A418" s="19"/>
      <c r="B418" s="19"/>
      <c r="D418" s="19"/>
      <c r="E418" s="24"/>
      <c r="F418" s="21"/>
      <c r="G418" s="22"/>
    </row>
    <row r="419" spans="1:7" ht="12.75">
      <c r="A419" s="19"/>
      <c r="B419" s="19"/>
      <c r="D419" s="19"/>
      <c r="E419" s="24"/>
      <c r="F419" s="21"/>
      <c r="G419" s="22"/>
    </row>
    <row r="420" spans="1:7" ht="12.75">
      <c r="A420" s="19"/>
      <c r="B420" s="19"/>
      <c r="D420" s="19"/>
      <c r="E420" s="24"/>
      <c r="F420" s="21"/>
      <c r="G420" s="22"/>
    </row>
    <row r="421" spans="1:7" ht="12.75">
      <c r="A421" s="19"/>
      <c r="B421" s="19"/>
      <c r="D421" s="19"/>
      <c r="E421" s="24"/>
      <c r="F421" s="21"/>
      <c r="G421" s="22"/>
    </row>
    <row r="422" spans="1:7" ht="12.75">
      <c r="A422" s="19"/>
      <c r="B422" s="19"/>
      <c r="D422" s="19"/>
      <c r="E422" s="24"/>
      <c r="F422" s="21"/>
      <c r="G422" s="22"/>
    </row>
    <row r="423" spans="1:7" ht="12.75">
      <c r="A423" s="19"/>
      <c r="B423" s="19"/>
      <c r="D423" s="19"/>
      <c r="E423" s="24"/>
      <c r="F423" s="21"/>
      <c r="G423" s="22"/>
    </row>
    <row r="424" spans="1:7" ht="12.75">
      <c r="A424" s="19"/>
      <c r="B424" s="19"/>
      <c r="D424" s="19"/>
      <c r="E424" s="24"/>
      <c r="F424" s="21"/>
      <c r="G424" s="22"/>
    </row>
    <row r="425" spans="1:7" ht="12.75">
      <c r="A425" s="19"/>
      <c r="B425" s="19"/>
      <c r="D425" s="19"/>
      <c r="E425" s="24"/>
      <c r="F425" s="21"/>
      <c r="G425" s="22"/>
    </row>
    <row r="426" spans="1:7" ht="12.75">
      <c r="A426" s="19"/>
      <c r="B426" s="19"/>
      <c r="D426" s="19"/>
      <c r="E426" s="24"/>
      <c r="F426" s="21"/>
      <c r="G426" s="22"/>
    </row>
    <row r="427" spans="1:7" ht="12.75">
      <c r="A427" s="19"/>
      <c r="B427" s="19"/>
      <c r="D427" s="19"/>
      <c r="E427" s="24"/>
      <c r="F427" s="21"/>
      <c r="G427" s="22"/>
    </row>
    <row r="428" spans="1:7" ht="12.75">
      <c r="A428" s="19"/>
      <c r="B428" s="19"/>
      <c r="D428" s="19"/>
      <c r="E428" s="24"/>
      <c r="F428" s="21"/>
      <c r="G428" s="22"/>
    </row>
    <row r="429" spans="1:7" ht="12.75">
      <c r="A429" s="19"/>
      <c r="B429" s="19"/>
      <c r="D429" s="19"/>
      <c r="E429" s="24"/>
      <c r="F429" s="21"/>
      <c r="G429" s="22"/>
    </row>
    <row r="430" spans="1:7" ht="12.75">
      <c r="A430" s="19"/>
      <c r="B430" s="19"/>
      <c r="D430" s="19"/>
      <c r="E430" s="24"/>
      <c r="F430" s="21"/>
      <c r="G430" s="22"/>
    </row>
    <row r="431" spans="1:7" ht="12.75">
      <c r="A431" s="19"/>
      <c r="B431" s="19"/>
      <c r="D431" s="19"/>
      <c r="E431" s="24"/>
      <c r="F431" s="21"/>
      <c r="G431" s="22"/>
    </row>
    <row r="432" spans="1:7" ht="12.75">
      <c r="A432" s="19"/>
      <c r="B432" s="19"/>
      <c r="D432" s="19"/>
      <c r="E432" s="24"/>
      <c r="F432" s="21"/>
      <c r="G432" s="22"/>
    </row>
    <row r="433" spans="1:7" ht="12.75">
      <c r="A433" s="19"/>
      <c r="B433" s="19"/>
      <c r="D433" s="19"/>
      <c r="E433" s="24"/>
      <c r="F433" s="21"/>
      <c r="G433" s="22"/>
    </row>
    <row r="434" spans="1:7" ht="12.75">
      <c r="A434" s="19"/>
      <c r="B434" s="19"/>
      <c r="D434" s="19"/>
      <c r="E434" s="24"/>
      <c r="F434" s="21"/>
      <c r="G434" s="22"/>
    </row>
    <row r="435" spans="1:7" ht="12.75">
      <c r="A435" s="19"/>
      <c r="B435" s="19"/>
      <c r="D435" s="19"/>
      <c r="E435" s="24"/>
      <c r="F435" s="21"/>
      <c r="G435" s="22"/>
    </row>
    <row r="436" spans="1:7" ht="12.75">
      <c r="A436" s="19"/>
      <c r="B436" s="19"/>
      <c r="D436" s="19"/>
      <c r="E436" s="24"/>
      <c r="F436" s="21"/>
      <c r="G436" s="22"/>
    </row>
    <row r="437" spans="1:7" ht="12.75">
      <c r="A437" s="19"/>
      <c r="B437" s="19"/>
      <c r="D437" s="19"/>
      <c r="E437" s="24"/>
      <c r="F437" s="21"/>
      <c r="G437" s="22"/>
    </row>
    <row r="438" spans="1:7" ht="12.75">
      <c r="A438" s="19"/>
      <c r="B438" s="19"/>
      <c r="D438" s="19"/>
      <c r="E438" s="24"/>
      <c r="F438" s="21"/>
      <c r="G438" s="22"/>
    </row>
    <row r="439" spans="1:7" ht="12.75">
      <c r="A439" s="19"/>
      <c r="B439" s="19"/>
      <c r="D439" s="19"/>
      <c r="E439" s="24"/>
      <c r="F439" s="21"/>
      <c r="G439" s="22"/>
    </row>
    <row r="440" spans="1:7" ht="12.75">
      <c r="A440" s="19"/>
      <c r="B440" s="19"/>
      <c r="D440" s="19"/>
      <c r="E440" s="24"/>
      <c r="F440" s="21"/>
      <c r="G440" s="22"/>
    </row>
    <row r="441" spans="1:7" ht="12.75">
      <c r="A441" s="19"/>
      <c r="B441" s="19"/>
      <c r="D441" s="19"/>
      <c r="E441" s="24"/>
      <c r="F441" s="21"/>
      <c r="G441" s="22"/>
    </row>
    <row r="442" spans="1:7" ht="12.75">
      <c r="A442" s="19"/>
      <c r="B442" s="19"/>
      <c r="D442" s="19"/>
      <c r="E442" s="24"/>
      <c r="F442" s="21"/>
      <c r="G442" s="22"/>
    </row>
    <row r="443" spans="1:7" ht="12.75">
      <c r="A443" s="19"/>
      <c r="B443" s="19"/>
      <c r="D443" s="19"/>
      <c r="E443" s="24"/>
      <c r="F443" s="21"/>
      <c r="G443" s="22"/>
    </row>
    <row r="444" spans="1:7" ht="12.75">
      <c r="A444" s="19"/>
      <c r="B444" s="19"/>
      <c r="D444" s="19"/>
      <c r="E444" s="24"/>
      <c r="F444" s="21"/>
      <c r="G444" s="22"/>
    </row>
    <row r="445" spans="1:7" ht="12.75">
      <c r="A445" s="19"/>
      <c r="B445" s="19"/>
      <c r="D445" s="19"/>
      <c r="E445" s="24"/>
      <c r="F445" s="21"/>
      <c r="G445" s="22"/>
    </row>
    <row r="446" spans="1:7" ht="12.75">
      <c r="A446" s="19"/>
      <c r="B446" s="19"/>
      <c r="D446" s="19"/>
      <c r="E446" s="24"/>
      <c r="F446" s="21"/>
      <c r="G446" s="22"/>
    </row>
    <row r="447" spans="1:7" ht="12.75">
      <c r="A447" s="19"/>
      <c r="B447" s="19"/>
      <c r="D447" s="19"/>
      <c r="E447" s="24"/>
      <c r="F447" s="21"/>
      <c r="G447" s="22"/>
    </row>
    <row r="448" spans="1:7" ht="12.75">
      <c r="A448" s="19"/>
      <c r="B448" s="19"/>
      <c r="D448" s="19"/>
      <c r="E448" s="24"/>
      <c r="F448" s="21"/>
      <c r="G448" s="22"/>
    </row>
    <row r="449" spans="1:7" ht="12.75">
      <c r="A449" s="19"/>
      <c r="B449" s="19"/>
      <c r="D449" s="19"/>
      <c r="E449" s="24"/>
      <c r="F449" s="21"/>
      <c r="G449" s="22"/>
    </row>
    <row r="450" spans="1:7" ht="12.75">
      <c r="A450" s="19"/>
      <c r="B450" s="19"/>
      <c r="D450" s="19"/>
      <c r="E450" s="24"/>
      <c r="F450" s="21"/>
      <c r="G450" s="22"/>
    </row>
    <row r="451" spans="1:7" ht="12.75">
      <c r="A451" s="19"/>
      <c r="B451" s="19"/>
      <c r="D451" s="19"/>
      <c r="E451" s="24"/>
      <c r="F451" s="21"/>
      <c r="G451" s="22"/>
    </row>
    <row r="452" spans="1:7" ht="12.75">
      <c r="A452" s="19"/>
      <c r="B452" s="19"/>
      <c r="D452" s="19"/>
      <c r="E452" s="24"/>
      <c r="F452" s="21"/>
      <c r="G452" s="22"/>
    </row>
    <row r="453" spans="1:7" ht="12.75">
      <c r="A453" s="19"/>
      <c r="B453" s="19"/>
      <c r="D453" s="19"/>
      <c r="E453" s="24"/>
      <c r="F453" s="21"/>
      <c r="G453" s="22"/>
    </row>
    <row r="454" spans="1:7" ht="12.75">
      <c r="A454" s="19"/>
      <c r="B454" s="19"/>
      <c r="D454" s="19"/>
      <c r="E454" s="24"/>
      <c r="F454" s="21"/>
      <c r="G454" s="22"/>
    </row>
    <row r="455" spans="1:7" ht="12.75">
      <c r="A455" s="19"/>
      <c r="B455" s="19"/>
      <c r="D455" s="19"/>
      <c r="E455" s="24"/>
      <c r="F455" s="21"/>
      <c r="G455" s="22"/>
    </row>
    <row r="456" spans="1:7" ht="12.75">
      <c r="A456" s="19"/>
      <c r="B456" s="19"/>
      <c r="D456" s="19"/>
      <c r="E456" s="24"/>
      <c r="F456" s="21"/>
      <c r="G456" s="22"/>
    </row>
    <row r="457" spans="1:7" ht="12.75">
      <c r="A457" s="19"/>
      <c r="B457" s="19"/>
      <c r="D457" s="19"/>
      <c r="E457" s="24"/>
      <c r="F457" s="21"/>
      <c r="G457" s="22"/>
    </row>
    <row r="458" spans="1:7" ht="12.75">
      <c r="A458" s="19"/>
      <c r="B458" s="19"/>
      <c r="D458" s="19"/>
      <c r="E458" s="24"/>
      <c r="F458" s="21"/>
      <c r="G458" s="22"/>
    </row>
    <row r="459" spans="1:7" ht="12.75">
      <c r="A459" s="19"/>
      <c r="B459" s="19"/>
      <c r="D459" s="19"/>
      <c r="E459" s="24"/>
      <c r="F459" s="21"/>
      <c r="G459" s="22"/>
    </row>
    <row r="460" spans="1:7" ht="12.75">
      <c r="A460" s="19"/>
      <c r="B460" s="19"/>
      <c r="D460" s="19"/>
      <c r="E460" s="24"/>
      <c r="F460" s="21"/>
      <c r="G460" s="22"/>
    </row>
    <row r="461" spans="1:7" ht="12.75">
      <c r="A461" s="19"/>
      <c r="B461" s="19"/>
      <c r="D461" s="19"/>
      <c r="E461" s="24"/>
      <c r="F461" s="21"/>
      <c r="G461" s="22"/>
    </row>
    <row r="462" spans="1:7" ht="12.75">
      <c r="A462" s="19"/>
      <c r="B462" s="19"/>
      <c r="D462" s="19"/>
      <c r="E462" s="24"/>
      <c r="F462" s="21"/>
      <c r="G462" s="22"/>
    </row>
    <row r="463" spans="1:7" ht="12.75">
      <c r="A463" s="19"/>
      <c r="B463" s="19"/>
      <c r="D463" s="19"/>
      <c r="E463" s="24"/>
      <c r="F463" s="21"/>
      <c r="G463" s="22"/>
    </row>
    <row r="464" spans="1:7" ht="12.75">
      <c r="A464" s="19"/>
      <c r="B464" s="19"/>
      <c r="D464" s="19"/>
      <c r="E464" s="24"/>
      <c r="F464" s="21"/>
      <c r="G464" s="22"/>
    </row>
    <row r="465" spans="1:7" ht="12.75">
      <c r="A465" s="19"/>
      <c r="B465" s="19"/>
      <c r="D465" s="19"/>
      <c r="E465" s="24"/>
      <c r="F465" s="21"/>
      <c r="G465" s="22"/>
    </row>
    <row r="466" spans="1:7" ht="12.75">
      <c r="A466" s="19"/>
      <c r="B466" s="19"/>
      <c r="D466" s="19"/>
      <c r="E466" s="24"/>
      <c r="F466" s="21"/>
      <c r="G466" s="22"/>
    </row>
    <row r="467" spans="1:7" ht="12.75">
      <c r="A467" s="19"/>
      <c r="B467" s="19"/>
      <c r="D467" s="19"/>
      <c r="E467" s="24"/>
      <c r="F467" s="21"/>
      <c r="G467" s="22"/>
    </row>
    <row r="468" spans="1:7" ht="12.75">
      <c r="A468" s="19"/>
      <c r="B468" s="19"/>
      <c r="D468" s="19"/>
      <c r="E468" s="24"/>
      <c r="F468" s="21"/>
      <c r="G468" s="22"/>
    </row>
    <row r="469" spans="1:7" ht="12.75">
      <c r="A469" s="19"/>
      <c r="B469" s="19"/>
      <c r="D469" s="19"/>
      <c r="E469" s="24"/>
      <c r="F469" s="21"/>
      <c r="G469" s="22"/>
    </row>
    <row r="470" spans="1:7" ht="12.75">
      <c r="A470" s="19"/>
      <c r="B470" s="19"/>
      <c r="D470" s="19"/>
      <c r="E470" s="24"/>
      <c r="F470" s="21"/>
      <c r="G470" s="22"/>
    </row>
    <row r="471" spans="1:7" ht="12.75">
      <c r="A471" s="19"/>
      <c r="B471" s="19"/>
      <c r="D471" s="19"/>
      <c r="E471" s="24"/>
      <c r="F471" s="21"/>
      <c r="G471" s="22"/>
    </row>
    <row r="472" spans="1:7" ht="12.75">
      <c r="A472" s="19"/>
      <c r="B472" s="19"/>
      <c r="D472" s="19"/>
      <c r="E472" s="24"/>
      <c r="F472" s="21"/>
      <c r="G472" s="22"/>
    </row>
    <row r="473" spans="1:7" ht="12.75">
      <c r="A473" s="19"/>
      <c r="B473" s="19"/>
      <c r="D473" s="19"/>
      <c r="E473" s="24"/>
      <c r="F473" s="21"/>
      <c r="G473" s="22"/>
    </row>
    <row r="474" spans="1:7" ht="12.75">
      <c r="A474" s="19"/>
      <c r="B474" s="19"/>
      <c r="D474" s="19"/>
      <c r="E474" s="24"/>
      <c r="F474" s="21"/>
      <c r="G474" s="22"/>
    </row>
    <row r="475" spans="1:7" ht="12.75">
      <c r="A475" s="19"/>
      <c r="B475" s="19"/>
      <c r="D475" s="19"/>
      <c r="E475" s="24"/>
      <c r="F475" s="21"/>
      <c r="G475" s="22"/>
    </row>
    <row r="476" spans="1:7" ht="12.75">
      <c r="A476" s="19"/>
      <c r="B476" s="19"/>
      <c r="D476" s="19"/>
      <c r="E476" s="24"/>
      <c r="F476" s="21"/>
      <c r="G476" s="22"/>
    </row>
    <row r="477" spans="1:7" ht="12.75">
      <c r="A477" s="19"/>
      <c r="B477" s="19"/>
      <c r="D477" s="19"/>
      <c r="E477" s="24"/>
      <c r="F477" s="21"/>
      <c r="G477" s="22"/>
    </row>
    <row r="478" spans="1:7" ht="12.75">
      <c r="A478" s="19"/>
      <c r="B478" s="19"/>
      <c r="D478" s="19"/>
      <c r="E478" s="24"/>
      <c r="F478" s="21"/>
      <c r="G478" s="22"/>
    </row>
    <row r="479" spans="1:7" ht="12.75">
      <c r="A479" s="19"/>
      <c r="B479" s="19"/>
      <c r="D479" s="19"/>
      <c r="E479" s="24"/>
      <c r="F479" s="21"/>
      <c r="G479" s="22"/>
    </row>
    <row r="480" spans="1:7" ht="12.75">
      <c r="A480" s="19"/>
      <c r="B480" s="19"/>
      <c r="D480" s="19"/>
      <c r="E480" s="24"/>
      <c r="F480" s="21"/>
      <c r="G480" s="22"/>
    </row>
    <row r="481" spans="1:7" ht="12.75">
      <c r="A481" s="19"/>
      <c r="B481" s="19"/>
      <c r="D481" s="19"/>
      <c r="E481" s="24"/>
      <c r="F481" s="21"/>
      <c r="G481" s="22"/>
    </row>
    <row r="482" spans="1:7" ht="12.75">
      <c r="A482" s="19"/>
      <c r="B482" s="19"/>
      <c r="D482" s="19"/>
      <c r="E482" s="24"/>
      <c r="F482" s="21"/>
      <c r="G482" s="22"/>
    </row>
    <row r="483" spans="1:7" ht="12.75">
      <c r="A483" s="19"/>
      <c r="B483" s="19"/>
      <c r="D483" s="19"/>
      <c r="E483" s="24"/>
      <c r="F483" s="21"/>
      <c r="G483" s="22"/>
    </row>
    <row r="484" spans="1:7" ht="12.75">
      <c r="A484" s="19"/>
      <c r="B484" s="19"/>
      <c r="D484" s="19"/>
      <c r="E484" s="24"/>
      <c r="F484" s="21"/>
      <c r="G484" s="22"/>
    </row>
    <row r="485" spans="1:7" ht="12.75">
      <c r="A485" s="19"/>
      <c r="B485" s="19"/>
      <c r="D485" s="19"/>
      <c r="E485" s="24"/>
      <c r="F485" s="21"/>
      <c r="G485" s="22"/>
    </row>
    <row r="486" spans="1:7" ht="12.75">
      <c r="A486" s="19"/>
      <c r="B486" s="19"/>
      <c r="D486" s="19"/>
      <c r="E486" s="24"/>
      <c r="F486" s="21"/>
      <c r="G486" s="22"/>
    </row>
    <row r="487" spans="1:7" ht="12.75">
      <c r="A487" s="19"/>
      <c r="B487" s="19"/>
      <c r="D487" s="19"/>
      <c r="E487" s="24"/>
      <c r="F487" s="21"/>
      <c r="G487" s="22"/>
    </row>
    <row r="488" spans="1:7" ht="12.75">
      <c r="A488" s="19"/>
      <c r="B488" s="19"/>
      <c r="D488" s="19"/>
      <c r="E488" s="24"/>
      <c r="F488" s="21"/>
      <c r="G488" s="22"/>
    </row>
    <row r="489" spans="1:7" ht="12.75">
      <c r="A489" s="19"/>
      <c r="B489" s="19"/>
      <c r="D489" s="19"/>
      <c r="E489" s="24"/>
      <c r="F489" s="21"/>
      <c r="G489" s="22"/>
    </row>
    <row r="490" spans="1:7" ht="12.75">
      <c r="A490" s="19"/>
      <c r="B490" s="19"/>
      <c r="D490" s="19"/>
      <c r="E490" s="24"/>
      <c r="F490" s="21"/>
      <c r="G490" s="22"/>
    </row>
    <row r="491" spans="1:7" ht="12.75">
      <c r="A491" s="19"/>
      <c r="B491" s="19"/>
      <c r="D491" s="19"/>
      <c r="E491" s="24"/>
      <c r="F491" s="21"/>
      <c r="G491" s="22"/>
    </row>
    <row r="492" spans="1:7" ht="12.75">
      <c r="A492" s="19"/>
      <c r="B492" s="19"/>
      <c r="D492" s="19"/>
      <c r="E492" s="24"/>
      <c r="F492" s="21"/>
      <c r="G492" s="22"/>
    </row>
    <row r="493" spans="1:7" ht="12.75">
      <c r="A493" s="19"/>
      <c r="B493" s="19"/>
      <c r="D493" s="19"/>
      <c r="E493" s="24"/>
      <c r="F493" s="21"/>
      <c r="G493" s="22"/>
    </row>
    <row r="494" spans="1:7" ht="12.75">
      <c r="A494" s="19"/>
      <c r="B494" s="19"/>
      <c r="D494" s="19"/>
      <c r="E494" s="24"/>
      <c r="F494" s="21"/>
      <c r="G494" s="22"/>
    </row>
    <row r="495" spans="1:7" ht="12.75">
      <c r="A495" s="19"/>
      <c r="B495" s="19"/>
      <c r="D495" s="19"/>
      <c r="E495" s="24"/>
      <c r="F495" s="21"/>
      <c r="G495" s="22"/>
    </row>
    <row r="496" spans="1:7" ht="12.75">
      <c r="A496" s="19"/>
      <c r="B496" s="19"/>
      <c r="D496" s="19"/>
      <c r="E496" s="24"/>
      <c r="F496" s="21"/>
      <c r="G496" s="22"/>
    </row>
    <row r="497" spans="1:7" ht="12.75">
      <c r="A497" s="19"/>
      <c r="B497" s="19"/>
      <c r="D497" s="19"/>
      <c r="E497" s="24"/>
      <c r="F497" s="21"/>
      <c r="G497" s="22"/>
    </row>
    <row r="498" spans="1:7" ht="12.75">
      <c r="A498" s="19"/>
      <c r="B498" s="19"/>
      <c r="D498" s="19"/>
      <c r="E498" s="24"/>
      <c r="F498" s="21"/>
      <c r="G498" s="22"/>
    </row>
    <row r="499" spans="1:7" ht="12.75">
      <c r="A499" s="19"/>
      <c r="B499" s="19"/>
      <c r="D499" s="19"/>
      <c r="E499" s="24"/>
      <c r="F499" s="21"/>
      <c r="G499" s="22"/>
    </row>
    <row r="500" spans="1:7" ht="12.75">
      <c r="A500" s="19"/>
      <c r="B500" s="19"/>
      <c r="D500" s="19"/>
      <c r="E500" s="24"/>
      <c r="F500" s="21"/>
      <c r="G500" s="22"/>
    </row>
    <row r="501" spans="1:7" ht="12.75">
      <c r="A501" s="19"/>
      <c r="B501" s="19"/>
      <c r="D501" s="19"/>
      <c r="E501" s="24"/>
      <c r="F501" s="21"/>
      <c r="G501" s="22"/>
    </row>
    <row r="502" spans="1:7" ht="12.75">
      <c r="A502" s="19"/>
      <c r="B502" s="19"/>
      <c r="D502" s="19"/>
      <c r="E502" s="24"/>
      <c r="F502" s="21"/>
      <c r="G502" s="22"/>
    </row>
    <row r="503" spans="1:7" ht="12.75">
      <c r="A503" s="19"/>
      <c r="B503" s="19"/>
      <c r="D503" s="19"/>
      <c r="E503" s="24"/>
      <c r="F503" s="21"/>
      <c r="G503" s="22"/>
    </row>
    <row r="504" spans="1:7" ht="12.75">
      <c r="A504" s="19"/>
      <c r="B504" s="19"/>
      <c r="D504" s="19"/>
      <c r="E504" s="24"/>
      <c r="F504" s="21"/>
      <c r="G504" s="22"/>
    </row>
    <row r="505" spans="1:7" ht="12.75">
      <c r="A505" s="19"/>
      <c r="B505" s="19"/>
      <c r="D505" s="19"/>
      <c r="E505" s="24"/>
      <c r="F505" s="21"/>
      <c r="G505" s="22"/>
    </row>
    <row r="506" spans="1:7" ht="12.75">
      <c r="A506" s="19"/>
      <c r="B506" s="19"/>
      <c r="D506" s="19"/>
      <c r="E506" s="24"/>
      <c r="F506" s="21"/>
      <c r="G506" s="22"/>
    </row>
    <row r="507" spans="1:7" ht="12.75">
      <c r="A507" s="19"/>
      <c r="B507" s="19"/>
      <c r="D507" s="19"/>
      <c r="E507" s="24"/>
      <c r="F507" s="21"/>
      <c r="G507" s="22"/>
    </row>
    <row r="508" spans="1:7" ht="12.75">
      <c r="A508" s="19"/>
      <c r="B508" s="19"/>
      <c r="D508" s="19"/>
      <c r="E508" s="24"/>
      <c r="F508" s="21"/>
      <c r="G508" s="22"/>
    </row>
    <row r="509" spans="1:7" ht="12.75">
      <c r="A509" s="19"/>
      <c r="B509" s="19"/>
      <c r="D509" s="19"/>
      <c r="E509" s="24"/>
      <c r="F509" s="21"/>
      <c r="G509" s="22"/>
    </row>
    <row r="510" spans="1:7" ht="12.75">
      <c r="A510" s="19"/>
      <c r="B510" s="19"/>
      <c r="D510" s="19"/>
      <c r="E510" s="24"/>
      <c r="F510" s="21"/>
      <c r="G510" s="22"/>
    </row>
    <row r="511" spans="1:7" ht="12.75">
      <c r="A511" s="19"/>
      <c r="B511" s="19"/>
      <c r="D511" s="19"/>
      <c r="E511" s="24"/>
      <c r="F511" s="21"/>
      <c r="G511" s="22"/>
    </row>
    <row r="512" spans="1:7" ht="12.75">
      <c r="A512" s="19"/>
      <c r="B512" s="19"/>
      <c r="D512" s="19"/>
      <c r="E512" s="24"/>
      <c r="F512" s="21"/>
      <c r="G512" s="22"/>
    </row>
    <row r="513" spans="1:7" ht="12.75">
      <c r="A513" s="19"/>
      <c r="B513" s="19"/>
      <c r="D513" s="19"/>
      <c r="E513" s="24"/>
      <c r="F513" s="21"/>
      <c r="G513" s="22"/>
    </row>
    <row r="514" spans="1:7" ht="12.75">
      <c r="A514" s="19"/>
      <c r="B514" s="19"/>
      <c r="D514" s="19"/>
      <c r="E514" s="24"/>
      <c r="F514" s="21"/>
      <c r="G514" s="22"/>
    </row>
    <row r="515" spans="1:7" ht="12.75">
      <c r="A515" s="19"/>
      <c r="B515" s="19"/>
      <c r="D515" s="19"/>
      <c r="E515" s="24"/>
      <c r="F515" s="21"/>
      <c r="G515" s="22"/>
    </row>
    <row r="516" spans="1:7" ht="12.75">
      <c r="A516" s="19"/>
      <c r="B516" s="19"/>
      <c r="D516" s="19"/>
      <c r="E516" s="24"/>
      <c r="F516" s="21"/>
      <c r="G516" s="22"/>
    </row>
    <row r="517" spans="1:7" ht="12.75">
      <c r="A517" s="19"/>
      <c r="B517" s="19"/>
      <c r="D517" s="19"/>
      <c r="E517" s="24"/>
      <c r="F517" s="21"/>
      <c r="G517" s="22"/>
    </row>
    <row r="518" spans="1:7" ht="12.75">
      <c r="A518" s="19"/>
      <c r="B518" s="19"/>
      <c r="D518" s="19"/>
      <c r="E518" s="24"/>
      <c r="F518" s="21"/>
      <c r="G518" s="22"/>
    </row>
    <row r="519" spans="1:7" ht="12.75">
      <c r="A519" s="19"/>
      <c r="B519" s="19"/>
      <c r="D519" s="19"/>
      <c r="E519" s="24"/>
      <c r="F519" s="21"/>
      <c r="G519" s="22"/>
    </row>
    <row r="520" spans="1:7" ht="12.75">
      <c r="A520" s="19"/>
      <c r="B520" s="19"/>
      <c r="D520" s="19"/>
      <c r="E520" s="24"/>
      <c r="F520" s="21"/>
      <c r="G520" s="22"/>
    </row>
    <row r="521" spans="1:7" ht="12.75">
      <c r="A521" s="19"/>
      <c r="B521" s="19"/>
      <c r="D521" s="19"/>
      <c r="E521" s="24"/>
      <c r="F521" s="21"/>
      <c r="G521" s="22"/>
    </row>
    <row r="522" spans="1:7" ht="12.75">
      <c r="A522" s="19"/>
      <c r="B522" s="19"/>
      <c r="D522" s="19"/>
      <c r="E522" s="24"/>
      <c r="F522" s="21"/>
      <c r="G522" s="22"/>
    </row>
    <row r="523" spans="1:7" ht="12.75">
      <c r="A523" s="19"/>
      <c r="B523" s="19"/>
      <c r="D523" s="19"/>
      <c r="E523" s="24"/>
      <c r="F523" s="21"/>
      <c r="G523" s="22"/>
    </row>
    <row r="524" spans="1:7" ht="12.75">
      <c r="A524" s="19"/>
      <c r="B524" s="19"/>
      <c r="D524" s="19"/>
      <c r="E524" s="24"/>
      <c r="F524" s="21"/>
      <c r="G524" s="22"/>
    </row>
    <row r="525" spans="1:7" ht="12.75">
      <c r="A525" s="19"/>
      <c r="B525" s="19"/>
      <c r="D525" s="19"/>
      <c r="E525" s="24"/>
      <c r="F525" s="21"/>
      <c r="G525" s="22"/>
    </row>
    <row r="526" spans="1:7" ht="12.75">
      <c r="A526" s="19"/>
      <c r="B526" s="19"/>
      <c r="D526" s="19"/>
      <c r="E526" s="24"/>
      <c r="F526" s="21"/>
      <c r="G526" s="22"/>
    </row>
    <row r="527" spans="1:7" ht="12.75">
      <c r="A527" s="19"/>
      <c r="B527" s="19"/>
      <c r="D527" s="19"/>
      <c r="E527" s="24"/>
      <c r="F527" s="21"/>
      <c r="G527" s="22"/>
    </row>
    <row r="528" spans="1:7" ht="12.75">
      <c r="A528" s="19"/>
      <c r="B528" s="19"/>
      <c r="D528" s="19"/>
      <c r="E528" s="24"/>
      <c r="F528" s="21"/>
      <c r="G528" s="22"/>
    </row>
    <row r="529" spans="1:7" ht="12.75">
      <c r="A529" s="19"/>
      <c r="B529" s="19"/>
      <c r="D529" s="19"/>
      <c r="E529" s="24"/>
      <c r="F529" s="21"/>
      <c r="G529" s="22"/>
    </row>
    <row r="530" spans="1:7" ht="12.75">
      <c r="A530" s="19"/>
      <c r="B530" s="19"/>
      <c r="D530" s="19"/>
      <c r="E530" s="24"/>
      <c r="F530" s="21"/>
      <c r="G530" s="22"/>
    </row>
    <row r="531" spans="1:7" ht="12.75">
      <c r="A531" s="19"/>
      <c r="B531" s="19"/>
      <c r="D531" s="19"/>
      <c r="E531" s="24"/>
      <c r="F531" s="21"/>
      <c r="G531" s="22"/>
    </row>
    <row r="532" spans="1:7" ht="12.75">
      <c r="A532" s="19"/>
      <c r="B532" s="19"/>
      <c r="D532" s="19"/>
      <c r="E532" s="24"/>
      <c r="F532" s="21"/>
      <c r="G532" s="22"/>
    </row>
    <row r="533" spans="1:7" ht="12.75">
      <c r="A533" s="19"/>
      <c r="B533" s="19"/>
      <c r="D533" s="19"/>
      <c r="E533" s="24"/>
      <c r="F533" s="21"/>
      <c r="G533" s="22"/>
    </row>
    <row r="534" spans="1:7" ht="12.75">
      <c r="A534" s="19"/>
      <c r="B534" s="19"/>
      <c r="D534" s="19"/>
      <c r="E534" s="24"/>
      <c r="F534" s="21"/>
      <c r="G534" s="22"/>
    </row>
    <row r="535" spans="1:7" ht="12.75">
      <c r="A535" s="19"/>
      <c r="B535" s="19"/>
      <c r="D535" s="19"/>
      <c r="E535" s="24"/>
      <c r="F535" s="21"/>
      <c r="G535" s="22"/>
    </row>
    <row r="536" spans="1:7" ht="12.75">
      <c r="A536" s="19"/>
      <c r="B536" s="19"/>
      <c r="D536" s="19"/>
      <c r="E536" s="24"/>
      <c r="F536" s="21"/>
      <c r="G536" s="22"/>
    </row>
    <row r="537" spans="1:7" ht="12.75">
      <c r="A537" s="19"/>
      <c r="B537" s="19"/>
      <c r="D537" s="19"/>
      <c r="E537" s="24"/>
      <c r="F537" s="21"/>
      <c r="G537" s="22"/>
    </row>
    <row r="538" spans="1:7" ht="12.75">
      <c r="A538" s="19"/>
      <c r="B538" s="19"/>
      <c r="D538" s="19"/>
      <c r="E538" s="24"/>
      <c r="F538" s="21"/>
      <c r="G538" s="22"/>
    </row>
    <row r="539" spans="1:7" ht="12.75">
      <c r="A539" s="19"/>
      <c r="B539" s="19"/>
      <c r="D539" s="19"/>
      <c r="E539" s="24"/>
      <c r="F539" s="21"/>
      <c r="G539" s="22"/>
    </row>
    <row r="540" spans="1:7" ht="12.75">
      <c r="A540" s="19"/>
      <c r="B540" s="19"/>
      <c r="D540" s="19"/>
      <c r="E540" s="24"/>
      <c r="F540" s="21"/>
      <c r="G540" s="22"/>
    </row>
    <row r="541" spans="1:7" ht="12.75">
      <c r="A541" s="19"/>
      <c r="B541" s="19"/>
      <c r="D541" s="19"/>
      <c r="E541" s="24"/>
      <c r="F541" s="21"/>
      <c r="G541" s="22"/>
    </row>
    <row r="542" spans="1:7" ht="12.75">
      <c r="A542" s="19"/>
      <c r="B542" s="19"/>
      <c r="D542" s="19"/>
      <c r="E542" s="24"/>
      <c r="F542" s="21"/>
      <c r="G542" s="22"/>
    </row>
    <row r="543" spans="1:7" ht="12.75">
      <c r="A543" s="19"/>
      <c r="B543" s="19"/>
      <c r="D543" s="19"/>
      <c r="E543" s="24"/>
      <c r="F543" s="21"/>
      <c r="G543" s="22"/>
    </row>
    <row r="544" spans="1:7" ht="12.75">
      <c r="A544" s="19"/>
      <c r="B544" s="19"/>
      <c r="D544" s="19"/>
      <c r="E544" s="24"/>
      <c r="F544" s="21"/>
      <c r="G544" s="22"/>
    </row>
    <row r="545" spans="1:7" ht="12.75">
      <c r="A545" s="19"/>
      <c r="B545" s="19"/>
      <c r="D545" s="19"/>
      <c r="E545" s="24"/>
      <c r="F545" s="21"/>
      <c r="G545" s="22"/>
    </row>
    <row r="546" spans="1:7" ht="12.75">
      <c r="A546" s="19"/>
      <c r="B546" s="19"/>
      <c r="D546" s="19"/>
      <c r="E546" s="24"/>
      <c r="F546" s="21"/>
      <c r="G546" s="22"/>
    </row>
    <row r="547" spans="1:7" ht="12.75">
      <c r="A547" s="19"/>
      <c r="B547" s="19"/>
      <c r="D547" s="19"/>
      <c r="E547" s="24"/>
      <c r="F547" s="21"/>
      <c r="G547" s="22"/>
    </row>
    <row r="548" spans="1:7" ht="12.75">
      <c r="A548" s="19"/>
      <c r="B548" s="19"/>
      <c r="D548" s="19"/>
      <c r="E548" s="24"/>
      <c r="F548" s="21"/>
      <c r="G548" s="22"/>
    </row>
    <row r="549" spans="1:7" ht="12.75">
      <c r="A549" s="19"/>
      <c r="B549" s="19"/>
      <c r="D549" s="19"/>
      <c r="E549" s="24"/>
      <c r="F549" s="21"/>
      <c r="G549" s="22"/>
    </row>
    <row r="550" spans="1:7" ht="12.75">
      <c r="A550" s="19"/>
      <c r="B550" s="19"/>
      <c r="D550" s="19"/>
      <c r="E550" s="24"/>
      <c r="F550" s="21"/>
      <c r="G550" s="22"/>
    </row>
    <row r="551" spans="1:7" ht="12.75">
      <c r="A551" s="19"/>
      <c r="B551" s="19"/>
      <c r="D551" s="19"/>
      <c r="E551" s="24"/>
      <c r="F551" s="21"/>
      <c r="G551" s="22"/>
    </row>
    <row r="552" spans="1:7" ht="12.75">
      <c r="A552" s="19"/>
      <c r="B552" s="19"/>
      <c r="D552" s="19"/>
      <c r="E552" s="24"/>
      <c r="F552" s="21"/>
      <c r="G552" s="22"/>
    </row>
    <row r="553" spans="1:7" ht="12.75">
      <c r="A553" s="19"/>
      <c r="B553" s="19"/>
      <c r="D553" s="19"/>
      <c r="E553" s="24"/>
      <c r="F553" s="21"/>
      <c r="G553" s="22"/>
    </row>
    <row r="554" spans="1:7" ht="12.75">
      <c r="A554" s="19"/>
      <c r="B554" s="19"/>
      <c r="D554" s="19"/>
      <c r="E554" s="24"/>
      <c r="F554" s="21"/>
      <c r="G554" s="22"/>
    </row>
    <row r="555" spans="1:7" ht="12.75">
      <c r="A555" s="19"/>
      <c r="B555" s="19"/>
      <c r="D555" s="19"/>
      <c r="E555" s="24"/>
      <c r="F555" s="21"/>
      <c r="G555" s="22"/>
    </row>
    <row r="556" spans="1:7" ht="12.75">
      <c r="A556" s="19"/>
      <c r="B556" s="19"/>
      <c r="D556" s="19"/>
      <c r="E556" s="24"/>
      <c r="F556" s="21"/>
      <c r="G556" s="22"/>
    </row>
    <row r="557" spans="1:7" ht="12.75">
      <c r="A557" s="19"/>
      <c r="B557" s="19"/>
      <c r="D557" s="19"/>
      <c r="E557" s="24"/>
      <c r="F557" s="21"/>
      <c r="G557" s="22"/>
    </row>
    <row r="558" spans="1:7" ht="12.75">
      <c r="A558" s="19"/>
      <c r="B558" s="19"/>
      <c r="D558" s="19"/>
      <c r="E558" s="24"/>
      <c r="F558" s="21"/>
      <c r="G558" s="22"/>
    </row>
    <row r="559" spans="1:7" ht="12.75">
      <c r="A559" s="19"/>
      <c r="B559" s="19"/>
      <c r="D559" s="19"/>
      <c r="E559" s="24"/>
      <c r="F559" s="21"/>
      <c r="G559" s="22"/>
    </row>
    <row r="560" spans="1:7" ht="12.75">
      <c r="A560" s="19"/>
      <c r="B560" s="19"/>
      <c r="D560" s="19"/>
      <c r="E560" s="24"/>
      <c r="F560" s="21"/>
      <c r="G560" s="22"/>
    </row>
    <row r="561" spans="1:7" ht="12.75">
      <c r="A561" s="19"/>
      <c r="B561" s="19"/>
      <c r="D561" s="19"/>
      <c r="E561" s="24"/>
      <c r="F561" s="21"/>
      <c r="G561" s="22"/>
    </row>
    <row r="562" spans="1:7" ht="12.75">
      <c r="A562" s="19"/>
      <c r="B562" s="19"/>
      <c r="D562" s="19"/>
      <c r="E562" s="24"/>
      <c r="F562" s="21"/>
      <c r="G562" s="22"/>
    </row>
    <row r="563" spans="1:7" ht="12.75">
      <c r="A563" s="19"/>
      <c r="B563" s="19"/>
      <c r="D563" s="19"/>
      <c r="E563" s="24"/>
      <c r="F563" s="21"/>
      <c r="G563" s="22"/>
    </row>
    <row r="564" spans="1:7" ht="12.75">
      <c r="A564" s="19"/>
      <c r="B564" s="19"/>
      <c r="D564" s="19"/>
      <c r="E564" s="24"/>
      <c r="F564" s="21"/>
      <c r="G564" s="22"/>
    </row>
    <row r="565" spans="1:7" ht="12.75">
      <c r="A565" s="19"/>
      <c r="B565" s="19"/>
      <c r="D565" s="19"/>
      <c r="E565" s="24"/>
      <c r="F565" s="21"/>
      <c r="G565" s="22"/>
    </row>
    <row r="566" spans="1:7" ht="12.75">
      <c r="A566" s="19"/>
      <c r="B566" s="19"/>
      <c r="D566" s="19"/>
      <c r="E566" s="24"/>
      <c r="F566" s="21"/>
      <c r="G566" s="22"/>
    </row>
    <row r="567" spans="1:7" ht="12.75">
      <c r="A567" s="19"/>
      <c r="B567" s="19"/>
      <c r="D567" s="19"/>
      <c r="E567" s="24"/>
      <c r="F567" s="21"/>
      <c r="G567" s="22"/>
    </row>
    <row r="568" spans="1:7" ht="12.75">
      <c r="A568" s="19"/>
      <c r="B568" s="19"/>
      <c r="D568" s="19"/>
      <c r="E568" s="24"/>
      <c r="F568" s="21"/>
      <c r="G568" s="22"/>
    </row>
    <row r="569" spans="1:7" ht="12.75">
      <c r="A569" s="19"/>
      <c r="B569" s="19"/>
      <c r="D569" s="19"/>
      <c r="E569" s="24"/>
      <c r="F569" s="21"/>
      <c r="G569" s="22"/>
    </row>
    <row r="570" spans="1:7" ht="12.75">
      <c r="A570" s="19"/>
      <c r="B570" s="19"/>
      <c r="D570" s="19"/>
      <c r="E570" s="24"/>
      <c r="F570" s="21"/>
      <c r="G570" s="22"/>
    </row>
    <row r="571" spans="1:7" ht="12.75">
      <c r="A571" s="19"/>
      <c r="B571" s="19"/>
      <c r="D571" s="19"/>
      <c r="E571" s="24"/>
      <c r="F571" s="21"/>
      <c r="G571" s="22"/>
    </row>
    <row r="572" spans="1:7" ht="12.75">
      <c r="A572" s="19"/>
      <c r="B572" s="19"/>
      <c r="D572" s="19"/>
      <c r="E572" s="24"/>
      <c r="F572" s="21"/>
      <c r="G572" s="22"/>
    </row>
    <row r="573" spans="1:7" ht="12.75">
      <c r="A573" s="19"/>
      <c r="B573" s="19"/>
      <c r="D573" s="19"/>
      <c r="E573" s="24"/>
      <c r="F573" s="21"/>
      <c r="G573" s="22"/>
    </row>
    <row r="574" spans="1:7" ht="12.75">
      <c r="A574" s="19"/>
      <c r="B574" s="19"/>
      <c r="D574" s="19"/>
      <c r="E574" s="24"/>
      <c r="F574" s="21"/>
      <c r="G574" s="22"/>
    </row>
    <row r="575" spans="1:7" ht="12.75">
      <c r="A575" s="19"/>
      <c r="B575" s="19"/>
      <c r="D575" s="19"/>
      <c r="E575" s="24"/>
      <c r="F575" s="21"/>
      <c r="G575" s="22"/>
    </row>
    <row r="576" spans="1:7" ht="12.75">
      <c r="A576" s="19"/>
      <c r="B576" s="19"/>
      <c r="D576" s="19"/>
      <c r="E576" s="24"/>
      <c r="F576" s="21"/>
      <c r="G576" s="22"/>
    </row>
    <row r="577" spans="1:7" ht="12.75">
      <c r="A577" s="19"/>
      <c r="B577" s="19"/>
      <c r="D577" s="19"/>
      <c r="E577" s="24"/>
      <c r="F577" s="21"/>
      <c r="G577" s="22"/>
    </row>
    <row r="578" spans="1:7" ht="12.75">
      <c r="A578" s="19"/>
      <c r="B578" s="19"/>
      <c r="D578" s="19"/>
      <c r="E578" s="24"/>
      <c r="F578" s="21"/>
      <c r="G578" s="22"/>
    </row>
    <row r="579" spans="1:7" ht="12.75">
      <c r="A579" s="19"/>
      <c r="B579" s="19"/>
      <c r="D579" s="19"/>
      <c r="E579" s="24"/>
      <c r="F579" s="21"/>
      <c r="G579" s="22"/>
    </row>
    <row r="580" spans="1:7" ht="12.75">
      <c r="A580" s="19"/>
      <c r="B580" s="19"/>
      <c r="D580" s="19"/>
      <c r="E580" s="24"/>
      <c r="F580" s="21"/>
      <c r="G580" s="22"/>
    </row>
    <row r="581" spans="1:7" ht="12.75">
      <c r="A581" s="19"/>
      <c r="B581" s="19"/>
      <c r="D581" s="19"/>
      <c r="E581" s="24"/>
      <c r="F581" s="21"/>
      <c r="G581" s="22"/>
    </row>
    <row r="582" spans="1:7" ht="12.75">
      <c r="A582" s="19"/>
      <c r="B582" s="19"/>
      <c r="D582" s="19"/>
      <c r="E582" s="24"/>
      <c r="F582" s="21"/>
      <c r="G582" s="22"/>
    </row>
    <row r="583" spans="1:7" ht="12.75">
      <c r="A583" s="19"/>
      <c r="B583" s="19"/>
      <c r="D583" s="19"/>
      <c r="E583" s="24"/>
      <c r="F583" s="21"/>
      <c r="G583" s="22"/>
    </row>
    <row r="584" spans="1:7" ht="12.75">
      <c r="A584" s="19"/>
      <c r="B584" s="19"/>
      <c r="D584" s="19"/>
      <c r="E584" s="24"/>
      <c r="F584" s="21"/>
      <c r="G584" s="22"/>
    </row>
    <row r="585" spans="1:7" ht="12.75">
      <c r="A585" s="19"/>
      <c r="B585" s="19"/>
      <c r="D585" s="19"/>
      <c r="E585" s="24"/>
      <c r="F585" s="21"/>
      <c r="G585" s="22"/>
    </row>
    <row r="586" spans="1:7" ht="12.75">
      <c r="A586" s="19"/>
      <c r="B586" s="19"/>
      <c r="D586" s="19"/>
      <c r="E586" s="24"/>
      <c r="F586" s="21"/>
      <c r="G586" s="22"/>
    </row>
    <row r="587" spans="1:7" ht="12.75">
      <c r="A587" s="19"/>
      <c r="B587" s="19"/>
      <c r="D587" s="19"/>
      <c r="E587" s="24"/>
      <c r="F587" s="21"/>
      <c r="G587" s="22"/>
    </row>
    <row r="588" spans="1:7" ht="12.75">
      <c r="A588" s="19"/>
      <c r="B588" s="19"/>
      <c r="D588" s="19"/>
      <c r="E588" s="24"/>
      <c r="F588" s="21"/>
      <c r="G588" s="22"/>
    </row>
    <row r="589" spans="1:7" ht="12.75">
      <c r="A589" s="19"/>
      <c r="B589" s="19"/>
      <c r="D589" s="19"/>
      <c r="E589" s="24"/>
      <c r="F589" s="21"/>
      <c r="G589" s="22"/>
    </row>
    <row r="590" spans="1:7" ht="12.75">
      <c r="A590" s="19"/>
      <c r="B590" s="19"/>
      <c r="D590" s="19"/>
      <c r="E590" s="24"/>
      <c r="F590" s="21"/>
      <c r="G590" s="22"/>
    </row>
    <row r="591" spans="1:7" ht="12.75">
      <c r="A591" s="19"/>
      <c r="B591" s="19"/>
      <c r="D591" s="19"/>
      <c r="E591" s="24"/>
      <c r="F591" s="21"/>
      <c r="G591" s="22"/>
    </row>
    <row r="592" spans="1:7" ht="12.75">
      <c r="A592" s="19"/>
      <c r="B592" s="19"/>
      <c r="D592" s="19"/>
      <c r="E592" s="24"/>
      <c r="F592" s="21"/>
      <c r="G592" s="22"/>
    </row>
    <row r="593" spans="1:7" ht="12.75">
      <c r="A593" s="19"/>
      <c r="B593" s="19"/>
      <c r="D593" s="19"/>
      <c r="E593" s="24"/>
      <c r="F593" s="21"/>
      <c r="G593" s="22"/>
    </row>
    <row r="594" spans="1:7" ht="12.75">
      <c r="A594" s="19"/>
      <c r="B594" s="19"/>
      <c r="D594" s="19"/>
      <c r="E594" s="24"/>
      <c r="F594" s="21"/>
      <c r="G594" s="22"/>
    </row>
    <row r="595" spans="1:7" ht="12.75">
      <c r="A595" s="19"/>
      <c r="B595" s="19"/>
      <c r="D595" s="19"/>
      <c r="E595" s="24"/>
      <c r="F595" s="21"/>
      <c r="G595" s="22"/>
    </row>
    <row r="596" spans="1:7" ht="12.75">
      <c r="A596" s="19"/>
      <c r="B596" s="19"/>
      <c r="D596" s="19"/>
      <c r="E596" s="24"/>
      <c r="F596" s="21"/>
      <c r="G596" s="22"/>
    </row>
    <row r="597" spans="1:7" ht="12.75">
      <c r="A597" s="19"/>
      <c r="B597" s="19"/>
      <c r="D597" s="19"/>
      <c r="E597" s="24"/>
      <c r="F597" s="21"/>
      <c r="G597" s="22"/>
    </row>
    <row r="598" spans="1:7" ht="12.75">
      <c r="A598" s="19"/>
      <c r="B598" s="19"/>
      <c r="D598" s="19"/>
      <c r="E598" s="24"/>
      <c r="F598" s="21"/>
      <c r="G598" s="22"/>
    </row>
    <row r="599" spans="1:7" ht="12.75">
      <c r="A599" s="19"/>
      <c r="B599" s="19"/>
      <c r="D599" s="19"/>
      <c r="E599" s="24"/>
      <c r="F599" s="21"/>
      <c r="G599" s="22"/>
    </row>
    <row r="600" spans="1:7" ht="12.75">
      <c r="A600" s="19"/>
      <c r="B600" s="19"/>
      <c r="D600" s="19"/>
      <c r="E600" s="24"/>
      <c r="F600" s="21"/>
      <c r="G600" s="22"/>
    </row>
    <row r="601" spans="1:7" ht="12.75">
      <c r="A601" s="19"/>
      <c r="B601" s="19"/>
      <c r="D601" s="19"/>
      <c r="E601" s="24"/>
      <c r="F601" s="21"/>
      <c r="G601" s="22"/>
    </row>
    <row r="602" spans="1:7" ht="12.75">
      <c r="A602" s="19"/>
      <c r="B602" s="19"/>
      <c r="D602" s="19"/>
      <c r="E602" s="24"/>
      <c r="F602" s="21"/>
      <c r="G602" s="22"/>
    </row>
    <row r="603" spans="1:7" ht="12.75">
      <c r="A603" s="19"/>
      <c r="B603" s="19"/>
      <c r="D603" s="19"/>
      <c r="E603" s="24"/>
      <c r="F603" s="21"/>
      <c r="G603" s="22"/>
    </row>
    <row r="604" spans="1:7" ht="12.75">
      <c r="A604" s="19"/>
      <c r="B604" s="19"/>
      <c r="D604" s="19"/>
      <c r="E604" s="24"/>
      <c r="F604" s="21"/>
      <c r="G604" s="22"/>
    </row>
    <row r="605" spans="1:7" ht="12.75">
      <c r="A605" s="19"/>
      <c r="B605" s="19"/>
      <c r="D605" s="19"/>
      <c r="E605" s="24"/>
      <c r="F605" s="21"/>
      <c r="G605" s="22"/>
    </row>
    <row r="606" spans="1:7" ht="12.75">
      <c r="A606" s="19"/>
      <c r="B606" s="19"/>
      <c r="D606" s="19"/>
      <c r="E606" s="24"/>
      <c r="F606" s="21"/>
      <c r="G606" s="22"/>
    </row>
    <row r="607" spans="1:7" ht="12.75">
      <c r="A607" s="19"/>
      <c r="B607" s="19"/>
      <c r="D607" s="19"/>
      <c r="E607" s="24"/>
      <c r="F607" s="21"/>
      <c r="G607" s="22"/>
    </row>
    <row r="608" spans="1:7" ht="12.75">
      <c r="A608" s="19"/>
      <c r="B608" s="19"/>
      <c r="D608" s="19"/>
      <c r="E608" s="24"/>
      <c r="F608" s="21"/>
      <c r="G608" s="22"/>
    </row>
    <row r="609" spans="1:7" ht="12.75">
      <c r="A609" s="19"/>
      <c r="B609" s="19"/>
      <c r="D609" s="19"/>
      <c r="E609" s="24"/>
      <c r="F609" s="21"/>
      <c r="G609" s="22"/>
    </row>
    <row r="610" spans="1:7" ht="12.75">
      <c r="A610" s="19"/>
      <c r="B610" s="19"/>
      <c r="D610" s="19"/>
      <c r="E610" s="24"/>
      <c r="F610" s="21"/>
      <c r="G610" s="22"/>
    </row>
    <row r="611" spans="1:7" ht="12.75">
      <c r="A611" s="19"/>
      <c r="B611" s="19"/>
      <c r="D611" s="19"/>
      <c r="E611" s="24"/>
      <c r="F611" s="21"/>
      <c r="G611" s="22"/>
    </row>
    <row r="612" spans="1:7" ht="12.75">
      <c r="A612" s="19"/>
      <c r="B612" s="19"/>
      <c r="D612" s="19"/>
      <c r="E612" s="24"/>
      <c r="F612" s="21"/>
      <c r="G612" s="22"/>
    </row>
    <row r="613" spans="1:7" ht="12.75">
      <c r="A613" s="19"/>
      <c r="B613" s="19"/>
      <c r="D613" s="19"/>
      <c r="E613" s="24"/>
      <c r="F613" s="21"/>
      <c r="G613" s="22"/>
    </row>
    <row r="614" spans="1:7" ht="12.75">
      <c r="A614" s="19"/>
      <c r="B614" s="19"/>
      <c r="D614" s="19"/>
      <c r="E614" s="24"/>
      <c r="F614" s="21"/>
      <c r="G614" s="22"/>
    </row>
    <row r="615" spans="1:7" ht="12.75">
      <c r="A615" s="19"/>
      <c r="B615" s="19"/>
      <c r="D615" s="19"/>
      <c r="E615" s="24"/>
      <c r="F615" s="21"/>
      <c r="G615" s="22"/>
    </row>
    <row r="616" spans="1:7" ht="12.75">
      <c r="A616" s="19"/>
      <c r="B616" s="19"/>
      <c r="D616" s="19"/>
      <c r="E616" s="24"/>
      <c r="F616" s="21"/>
      <c r="G616" s="22"/>
    </row>
    <row r="617" spans="1:7" ht="12.75">
      <c r="A617" s="19"/>
      <c r="B617" s="19"/>
      <c r="D617" s="19"/>
      <c r="E617" s="24"/>
      <c r="F617" s="21"/>
      <c r="G617" s="22"/>
    </row>
    <row r="618" spans="1:7" ht="12.75">
      <c r="A618" s="19"/>
      <c r="B618" s="19"/>
      <c r="D618" s="19"/>
      <c r="E618" s="24"/>
      <c r="F618" s="21"/>
      <c r="G618" s="22"/>
    </row>
    <row r="619" spans="1:7" ht="12.75">
      <c r="A619" s="19"/>
      <c r="B619" s="19"/>
      <c r="D619" s="19"/>
      <c r="E619" s="24"/>
      <c r="F619" s="21"/>
      <c r="G619" s="22"/>
    </row>
    <row r="620" spans="1:7" ht="12.75">
      <c r="A620" s="19"/>
      <c r="B620" s="19"/>
      <c r="D620" s="19"/>
      <c r="E620" s="24"/>
      <c r="F620" s="21"/>
      <c r="G620" s="22"/>
    </row>
    <row r="621" spans="1:7" ht="12.75">
      <c r="A621" s="19"/>
      <c r="B621" s="19"/>
      <c r="D621" s="19"/>
      <c r="E621" s="24"/>
      <c r="F621" s="21"/>
      <c r="G621" s="22"/>
    </row>
    <row r="622" spans="1:7" ht="12.75">
      <c r="A622" s="19"/>
      <c r="B622" s="19"/>
      <c r="D622" s="19"/>
      <c r="E622" s="24"/>
      <c r="F622" s="21"/>
      <c r="G622" s="22"/>
    </row>
    <row r="623" spans="1:7" ht="12.75">
      <c r="A623" s="19"/>
      <c r="B623" s="19"/>
      <c r="D623" s="19"/>
      <c r="E623" s="24"/>
      <c r="F623" s="21"/>
      <c r="G623" s="22"/>
    </row>
    <row r="624" spans="1:7" ht="12.75">
      <c r="A624" s="19"/>
      <c r="B624" s="19"/>
      <c r="D624" s="19"/>
      <c r="E624" s="24"/>
      <c r="F624" s="21"/>
      <c r="G624" s="22"/>
    </row>
    <row r="625" spans="1:7" ht="12.75">
      <c r="A625" s="19"/>
      <c r="B625" s="19"/>
      <c r="D625" s="19"/>
      <c r="E625" s="24"/>
      <c r="F625" s="21"/>
      <c r="G625" s="22"/>
    </row>
    <row r="626" spans="1:7" ht="12.75">
      <c r="A626" s="19"/>
      <c r="B626" s="19"/>
      <c r="D626" s="19"/>
      <c r="E626" s="24"/>
      <c r="F626" s="21"/>
      <c r="G626" s="22"/>
    </row>
    <row r="627" spans="1:7" ht="12.75">
      <c r="A627" s="19"/>
      <c r="B627" s="19"/>
      <c r="D627" s="19"/>
      <c r="E627" s="24"/>
      <c r="F627" s="21"/>
      <c r="G627" s="22"/>
    </row>
    <row r="628" spans="1:7" ht="12.75">
      <c r="A628" s="19"/>
      <c r="B628" s="19"/>
      <c r="D628" s="19"/>
      <c r="E628" s="24"/>
      <c r="F628" s="21"/>
      <c r="G628" s="22"/>
    </row>
    <row r="629" spans="1:7" ht="12.75">
      <c r="A629" s="19"/>
      <c r="B629" s="19"/>
      <c r="D629" s="19"/>
      <c r="E629" s="24"/>
      <c r="F629" s="21"/>
      <c r="G629" s="22"/>
    </row>
    <row r="630" spans="1:7" ht="12.75">
      <c r="A630" s="19"/>
      <c r="B630" s="19"/>
      <c r="D630" s="19"/>
      <c r="E630" s="24"/>
      <c r="F630" s="21"/>
      <c r="G630" s="22"/>
    </row>
    <row r="631" spans="1:7" ht="12.75">
      <c r="A631" s="19"/>
      <c r="B631" s="19"/>
      <c r="D631" s="19"/>
      <c r="E631" s="24"/>
      <c r="F631" s="21"/>
      <c r="G631" s="22"/>
    </row>
    <row r="632" spans="1:7" ht="12.75">
      <c r="A632" s="19"/>
      <c r="B632" s="19"/>
      <c r="D632" s="19"/>
      <c r="E632" s="24"/>
      <c r="F632" s="21"/>
      <c r="G632" s="22"/>
    </row>
    <row r="633" spans="1:7" ht="12.75">
      <c r="A633" s="19"/>
      <c r="B633" s="19"/>
      <c r="D633" s="19"/>
      <c r="E633" s="24"/>
      <c r="F633" s="21"/>
      <c r="G633" s="22"/>
    </row>
    <row r="634" spans="1:7" ht="12.75">
      <c r="A634" s="19"/>
      <c r="B634" s="19"/>
      <c r="D634" s="19"/>
      <c r="E634" s="24"/>
      <c r="F634" s="21"/>
      <c r="G634" s="22"/>
    </row>
    <row r="635" spans="1:7" ht="12.75">
      <c r="A635" s="19"/>
      <c r="B635" s="19"/>
      <c r="D635" s="19"/>
      <c r="E635" s="24"/>
      <c r="F635" s="21"/>
      <c r="G635" s="22"/>
    </row>
    <row r="636" spans="1:7" ht="12.75">
      <c r="A636" s="19"/>
      <c r="B636" s="19"/>
      <c r="D636" s="19"/>
      <c r="E636" s="24"/>
      <c r="F636" s="21"/>
      <c r="G636" s="22"/>
    </row>
    <row r="637" spans="1:7" ht="12.75">
      <c r="A637" s="19"/>
      <c r="B637" s="19"/>
      <c r="D637" s="19"/>
      <c r="E637" s="24"/>
      <c r="F637" s="21"/>
      <c r="G637" s="22"/>
    </row>
    <row r="638" spans="1:7" ht="12.75">
      <c r="A638" s="19"/>
      <c r="B638" s="19"/>
      <c r="D638" s="19"/>
      <c r="E638" s="24"/>
      <c r="F638" s="21"/>
      <c r="G638" s="22"/>
    </row>
    <row r="639" spans="1:7" ht="12.75">
      <c r="A639" s="19"/>
      <c r="B639" s="19"/>
      <c r="D639" s="19"/>
      <c r="E639" s="24"/>
      <c r="F639" s="21"/>
      <c r="G639" s="22"/>
    </row>
    <row r="640" spans="1:7" ht="12.75">
      <c r="A640" s="19"/>
      <c r="B640" s="19"/>
      <c r="D640" s="19"/>
      <c r="E640" s="24"/>
      <c r="F640" s="21"/>
      <c r="G640" s="22"/>
    </row>
    <row r="641" spans="1:7" ht="12.75">
      <c r="A641" s="19"/>
      <c r="B641" s="19"/>
      <c r="D641" s="19"/>
      <c r="E641" s="24"/>
      <c r="F641" s="21"/>
      <c r="G641" s="22"/>
    </row>
    <row r="642" spans="1:7" ht="12.75">
      <c r="A642" s="19"/>
      <c r="B642" s="19"/>
      <c r="D642" s="19"/>
      <c r="E642" s="24"/>
      <c r="F642" s="21"/>
      <c r="G642" s="22"/>
    </row>
    <row r="643" spans="1:7" ht="12.75">
      <c r="A643" s="19"/>
      <c r="B643" s="19"/>
      <c r="D643" s="19"/>
      <c r="E643" s="24"/>
      <c r="F643" s="21"/>
      <c r="G643" s="22"/>
    </row>
    <row r="644" spans="1:7" ht="12.75">
      <c r="A644" s="19"/>
      <c r="B644" s="19"/>
      <c r="D644" s="19"/>
      <c r="E644" s="24"/>
      <c r="F644" s="21"/>
      <c r="G644" s="22"/>
    </row>
    <row r="645" spans="1:7" ht="12.75">
      <c r="A645" s="19"/>
      <c r="B645" s="19"/>
      <c r="D645" s="19"/>
      <c r="E645" s="24"/>
      <c r="F645" s="21"/>
      <c r="G645" s="22"/>
    </row>
    <row r="646" spans="1:7" ht="12.75">
      <c r="A646" s="19"/>
      <c r="B646" s="19"/>
      <c r="D646" s="19"/>
      <c r="E646" s="24"/>
      <c r="F646" s="21"/>
      <c r="G646" s="22"/>
    </row>
    <row r="647" spans="1:7" ht="12.75">
      <c r="A647" s="19"/>
      <c r="B647" s="19"/>
      <c r="D647" s="19"/>
      <c r="E647" s="24"/>
      <c r="F647" s="21"/>
      <c r="G647" s="22"/>
    </row>
    <row r="648" spans="1:7" ht="12.75">
      <c r="A648" s="19"/>
      <c r="B648" s="19"/>
      <c r="D648" s="19"/>
      <c r="E648" s="24"/>
      <c r="F648" s="21"/>
      <c r="G648" s="22"/>
    </row>
    <row r="649" spans="1:7" ht="12.75">
      <c r="A649" s="19"/>
      <c r="B649" s="19"/>
      <c r="D649" s="19"/>
      <c r="E649" s="24"/>
      <c r="F649" s="21"/>
      <c r="G649" s="22"/>
    </row>
    <row r="650" spans="1:7" ht="12.75">
      <c r="A650" s="19"/>
      <c r="B650" s="19"/>
      <c r="D650" s="19"/>
      <c r="E650" s="24"/>
      <c r="F650" s="21"/>
      <c r="G650" s="22"/>
    </row>
    <row r="651" spans="1:7" ht="12.75">
      <c r="A651" s="19"/>
      <c r="B651" s="19"/>
      <c r="D651" s="19"/>
      <c r="E651" s="24"/>
      <c r="F651" s="21"/>
      <c r="G651" s="22"/>
    </row>
    <row r="652" spans="1:7" ht="12.75">
      <c r="A652" s="19"/>
      <c r="B652" s="19"/>
      <c r="D652" s="19"/>
      <c r="E652" s="24"/>
      <c r="F652" s="21"/>
      <c r="G652" s="22"/>
    </row>
    <row r="653" spans="1:7" ht="12.75">
      <c r="A653" s="19"/>
      <c r="B653" s="19"/>
      <c r="D653" s="19"/>
      <c r="E653" s="24"/>
      <c r="F653" s="21"/>
      <c r="G653" s="22"/>
    </row>
    <row r="654" spans="1:7" ht="12.75">
      <c r="A654" s="19"/>
      <c r="B654" s="19"/>
      <c r="D654" s="19"/>
      <c r="E654" s="24"/>
      <c r="F654" s="21"/>
      <c r="G654" s="22"/>
    </row>
    <row r="655" spans="1:7" ht="12.75">
      <c r="A655" s="19"/>
      <c r="B655" s="19"/>
      <c r="D655" s="19"/>
      <c r="E655" s="24"/>
      <c r="F655" s="21"/>
      <c r="G655" s="22"/>
    </row>
    <row r="656" spans="1:7" ht="12.75">
      <c r="A656" s="19"/>
      <c r="B656" s="19"/>
      <c r="D656" s="19"/>
      <c r="E656" s="24"/>
      <c r="F656" s="21"/>
      <c r="G656" s="22"/>
    </row>
    <row r="657" spans="1:7" ht="12.75">
      <c r="A657" s="19"/>
      <c r="B657" s="19"/>
      <c r="D657" s="19"/>
      <c r="E657" s="24"/>
      <c r="F657" s="21"/>
      <c r="G657" s="22"/>
    </row>
    <row r="658" spans="1:7" ht="12.75">
      <c r="A658" s="19"/>
      <c r="B658" s="19"/>
      <c r="D658" s="19"/>
      <c r="E658" s="24"/>
      <c r="F658" s="21"/>
      <c r="G658" s="22"/>
    </row>
    <row r="659" spans="1:7" ht="12.75">
      <c r="A659" s="19"/>
      <c r="B659" s="19"/>
      <c r="D659" s="19"/>
      <c r="E659" s="24"/>
      <c r="F659" s="21"/>
      <c r="G659" s="22"/>
    </row>
    <row r="660" spans="1:7" ht="12.75">
      <c r="A660" s="19"/>
      <c r="B660" s="19"/>
      <c r="D660" s="19"/>
      <c r="E660" s="24"/>
      <c r="F660" s="21"/>
      <c r="G660" s="22"/>
    </row>
    <row r="661" spans="1:7" ht="12.75">
      <c r="A661" s="19"/>
      <c r="B661" s="19"/>
      <c r="D661" s="19"/>
      <c r="E661" s="24"/>
      <c r="F661" s="21"/>
      <c r="G661" s="22"/>
    </row>
    <row r="662" spans="1:7" ht="12.75">
      <c r="A662" s="19"/>
      <c r="B662" s="19"/>
      <c r="D662" s="19"/>
      <c r="E662" s="24"/>
      <c r="F662" s="21"/>
      <c r="G662" s="22"/>
    </row>
    <row r="663" spans="1:7" ht="12.75">
      <c r="A663" s="19"/>
      <c r="B663" s="19"/>
      <c r="D663" s="19"/>
      <c r="E663" s="24"/>
      <c r="F663" s="21"/>
      <c r="G663" s="22"/>
    </row>
    <row r="664" spans="1:7" ht="12.75">
      <c r="A664" s="19"/>
      <c r="B664" s="19"/>
      <c r="D664" s="19"/>
      <c r="E664" s="24"/>
      <c r="F664" s="21"/>
      <c r="G664" s="22"/>
    </row>
    <row r="665" spans="1:7" ht="12.75">
      <c r="A665" s="19"/>
      <c r="B665" s="19"/>
      <c r="D665" s="19"/>
      <c r="E665" s="24"/>
      <c r="F665" s="21"/>
      <c r="G665" s="22"/>
    </row>
    <row r="666" spans="1:7" ht="12.75">
      <c r="A666" s="19"/>
      <c r="B666" s="19"/>
      <c r="D666" s="19"/>
      <c r="E666" s="24"/>
      <c r="F666" s="21"/>
      <c r="G666" s="22"/>
    </row>
    <row r="667" spans="1:7" ht="12.75">
      <c r="A667" s="19"/>
      <c r="B667" s="19"/>
      <c r="D667" s="19"/>
      <c r="E667" s="24"/>
      <c r="F667" s="21"/>
      <c r="G667" s="22"/>
    </row>
    <row r="668" spans="1:7" ht="12.75">
      <c r="A668" s="19"/>
      <c r="B668" s="19"/>
      <c r="D668" s="19"/>
      <c r="E668" s="24"/>
      <c r="F668" s="21"/>
      <c r="G668" s="22"/>
    </row>
    <row r="669" spans="1:7" ht="12.75">
      <c r="A669" s="19"/>
      <c r="B669" s="19"/>
      <c r="D669" s="19"/>
      <c r="E669" s="24"/>
      <c r="F669" s="21"/>
      <c r="G669" s="22"/>
    </row>
    <row r="670" spans="1:7" ht="12.75">
      <c r="A670" s="19"/>
      <c r="B670" s="19"/>
      <c r="D670" s="19"/>
      <c r="E670" s="24"/>
      <c r="F670" s="21"/>
      <c r="G670" s="22"/>
    </row>
    <row r="671" spans="1:7" ht="12.75">
      <c r="A671" s="19"/>
      <c r="B671" s="19"/>
      <c r="D671" s="19"/>
      <c r="E671" s="24"/>
      <c r="F671" s="21"/>
      <c r="G671" s="22"/>
    </row>
    <row r="672" spans="1:7" ht="12.75">
      <c r="A672" s="19"/>
      <c r="B672" s="19"/>
      <c r="D672" s="19"/>
      <c r="E672" s="24"/>
      <c r="F672" s="21"/>
      <c r="G672" s="22"/>
    </row>
    <row r="673" spans="1:7" ht="12.75">
      <c r="A673" s="19"/>
      <c r="B673" s="19"/>
      <c r="D673" s="19"/>
      <c r="E673" s="24"/>
      <c r="F673" s="21"/>
      <c r="G673" s="22"/>
    </row>
    <row r="674" spans="1:7" ht="12.75">
      <c r="A674" s="19"/>
      <c r="B674" s="19"/>
      <c r="D674" s="19"/>
      <c r="E674" s="24"/>
      <c r="F674" s="21"/>
      <c r="G674" s="22"/>
    </row>
    <row r="675" spans="1:7" ht="12.75">
      <c r="A675" s="19"/>
      <c r="B675" s="19"/>
      <c r="D675" s="19"/>
      <c r="E675" s="24"/>
      <c r="F675" s="21"/>
      <c r="G675" s="22"/>
    </row>
    <row r="676" spans="1:7" ht="12.75">
      <c r="A676" s="19"/>
      <c r="B676" s="19"/>
      <c r="D676" s="19"/>
      <c r="E676" s="24"/>
      <c r="F676" s="21"/>
      <c r="G676" s="22"/>
    </row>
    <row r="677" spans="1:7" ht="12.75">
      <c r="A677" s="19"/>
      <c r="B677" s="19"/>
      <c r="D677" s="19"/>
      <c r="E677" s="24"/>
      <c r="F677" s="21"/>
      <c r="G677" s="22"/>
    </row>
    <row r="678" spans="1:7" ht="12.75">
      <c r="A678" s="19"/>
      <c r="B678" s="19"/>
      <c r="D678" s="19"/>
      <c r="E678" s="24"/>
      <c r="F678" s="21"/>
      <c r="G678" s="22"/>
    </row>
    <row r="679" spans="1:7" ht="12.75">
      <c r="A679" s="19"/>
      <c r="B679" s="19"/>
      <c r="D679" s="19"/>
      <c r="E679" s="24"/>
      <c r="F679" s="21"/>
      <c r="G679" s="22"/>
    </row>
    <row r="680" spans="1:7" ht="12.75">
      <c r="A680" s="19"/>
      <c r="B680" s="19"/>
      <c r="D680" s="19"/>
      <c r="E680" s="24"/>
      <c r="F680" s="21"/>
      <c r="G680" s="22"/>
    </row>
    <row r="681" spans="1:7" ht="12.75">
      <c r="A681" s="19"/>
      <c r="B681" s="19"/>
      <c r="D681" s="19"/>
      <c r="E681" s="24"/>
      <c r="F681" s="21"/>
      <c r="G681" s="22"/>
    </row>
    <row r="682" spans="1:7" ht="12.75">
      <c r="A682" s="19"/>
      <c r="B682" s="19"/>
      <c r="D682" s="19"/>
      <c r="E682" s="24"/>
      <c r="F682" s="21"/>
      <c r="G682" s="22"/>
    </row>
    <row r="683" spans="1:7" ht="12.75">
      <c r="A683" s="19"/>
      <c r="B683" s="19"/>
      <c r="D683" s="19"/>
      <c r="E683" s="24"/>
      <c r="F683" s="21"/>
      <c r="G683" s="22"/>
    </row>
    <row r="684" spans="1:7" ht="12.75">
      <c r="A684" s="19"/>
      <c r="B684" s="19"/>
      <c r="D684" s="19"/>
      <c r="E684" s="24"/>
      <c r="F684" s="21"/>
      <c r="G684" s="22"/>
    </row>
    <row r="685" spans="1:7" ht="12.75">
      <c r="A685" s="19"/>
      <c r="B685" s="19"/>
      <c r="D685" s="19"/>
      <c r="E685" s="24"/>
      <c r="F685" s="21"/>
      <c r="G685" s="22"/>
    </row>
    <row r="686" spans="1:7" ht="12.75">
      <c r="A686" s="19"/>
      <c r="B686" s="19"/>
      <c r="D686" s="19"/>
      <c r="E686" s="24"/>
      <c r="F686" s="21"/>
      <c r="G686" s="22"/>
    </row>
    <row r="687" spans="1:7" ht="12.75">
      <c r="A687" s="19"/>
      <c r="B687" s="19"/>
      <c r="D687" s="19"/>
      <c r="E687" s="24"/>
      <c r="F687" s="21"/>
      <c r="G687" s="22"/>
    </row>
    <row r="688" spans="1:7" ht="12.75">
      <c r="A688" s="19"/>
      <c r="B688" s="19"/>
      <c r="D688" s="19"/>
      <c r="E688" s="24"/>
      <c r="F688" s="21"/>
      <c r="G688" s="22"/>
    </row>
    <row r="689" spans="1:7" ht="12.75">
      <c r="A689" s="19"/>
      <c r="B689" s="19"/>
      <c r="D689" s="19"/>
      <c r="E689" s="24"/>
      <c r="F689" s="21"/>
      <c r="G689" s="22"/>
    </row>
    <row r="690" spans="1:7" ht="12.75">
      <c r="A690" s="19"/>
      <c r="B690" s="19"/>
      <c r="D690" s="19"/>
      <c r="E690" s="24"/>
      <c r="F690" s="21"/>
      <c r="G690" s="22"/>
    </row>
    <row r="691" spans="1:7" ht="12.75">
      <c r="A691" s="19"/>
      <c r="B691" s="19"/>
      <c r="D691" s="19"/>
      <c r="E691" s="24"/>
      <c r="F691" s="21"/>
      <c r="G691" s="22"/>
    </row>
    <row r="692" spans="1:7" ht="12.75">
      <c r="A692" s="19"/>
      <c r="B692" s="19"/>
      <c r="D692" s="19"/>
      <c r="E692" s="24"/>
      <c r="F692" s="21"/>
      <c r="G692" s="22"/>
    </row>
    <row r="693" spans="1:7" ht="12.75">
      <c r="A693" s="19"/>
      <c r="B693" s="19"/>
      <c r="D693" s="19"/>
      <c r="E693" s="24"/>
      <c r="F693" s="21"/>
      <c r="G693" s="22"/>
    </row>
    <row r="694" spans="1:7" ht="12.75">
      <c r="A694" s="19"/>
      <c r="B694" s="19"/>
      <c r="D694" s="19"/>
      <c r="E694" s="24"/>
      <c r="F694" s="21"/>
      <c r="G694" s="22"/>
    </row>
    <row r="695" spans="1:7" ht="12.75">
      <c r="A695" s="19"/>
      <c r="B695" s="19"/>
      <c r="D695" s="19"/>
      <c r="E695" s="24"/>
      <c r="F695" s="21"/>
      <c r="G695" s="22"/>
    </row>
    <row r="696" spans="1:7" ht="12.75">
      <c r="A696" s="19"/>
      <c r="B696" s="19"/>
      <c r="D696" s="19"/>
      <c r="E696" s="24"/>
      <c r="F696" s="21"/>
      <c r="G696" s="22"/>
    </row>
    <row r="697" spans="1:7" ht="12.75">
      <c r="A697" s="19"/>
      <c r="B697" s="19"/>
      <c r="D697" s="19"/>
      <c r="E697" s="24"/>
      <c r="F697" s="21"/>
      <c r="G697" s="22"/>
    </row>
    <row r="698" spans="1:7" ht="12.75">
      <c r="A698" s="19"/>
      <c r="B698" s="19"/>
      <c r="D698" s="19"/>
      <c r="E698" s="24"/>
      <c r="F698" s="21"/>
      <c r="G698" s="22"/>
    </row>
  </sheetData>
  <sheetProtection/>
  <mergeCells count="71">
    <mergeCell ref="C72:E72"/>
    <mergeCell ref="E79:F79"/>
    <mergeCell ref="A82:B82"/>
    <mergeCell ref="C82:G82"/>
    <mergeCell ref="A37:A48"/>
    <mergeCell ref="D56:E56"/>
    <mergeCell ref="A61:A70"/>
    <mergeCell ref="D69:E69"/>
    <mergeCell ref="D70:E70"/>
    <mergeCell ref="A74:F74"/>
    <mergeCell ref="D65:E65"/>
    <mergeCell ref="A12:A15"/>
    <mergeCell ref="A17:A29"/>
    <mergeCell ref="B18:B28"/>
    <mergeCell ref="C22:C27"/>
    <mergeCell ref="D28:E28"/>
    <mergeCell ref="D64:E64"/>
    <mergeCell ref="D52:E52"/>
    <mergeCell ref="D53:E53"/>
    <mergeCell ref="D54:E54"/>
    <mergeCell ref="D55:E55"/>
    <mergeCell ref="D66:E66"/>
    <mergeCell ref="D67:E67"/>
    <mergeCell ref="D68:E68"/>
    <mergeCell ref="D59:E59"/>
    <mergeCell ref="D60:E60"/>
    <mergeCell ref="D61:E61"/>
    <mergeCell ref="D62:E62"/>
    <mergeCell ref="D63:E63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8:E38"/>
    <mergeCell ref="D39:E39"/>
    <mergeCell ref="D17:E17"/>
    <mergeCell ref="D18:E18"/>
    <mergeCell ref="D19:E19"/>
    <mergeCell ref="D20:E20"/>
    <mergeCell ref="D29:E29"/>
    <mergeCell ref="D30:E30"/>
    <mergeCell ref="D31:E31"/>
    <mergeCell ref="D32:E32"/>
    <mergeCell ref="D11:E11"/>
    <mergeCell ref="D12:E12"/>
    <mergeCell ref="D15:E15"/>
    <mergeCell ref="D16:E16"/>
    <mergeCell ref="G8:G9"/>
    <mergeCell ref="D37:E37"/>
    <mergeCell ref="D33:E33"/>
    <mergeCell ref="D34:E34"/>
    <mergeCell ref="D35:E35"/>
    <mergeCell ref="D36:E36"/>
    <mergeCell ref="B10:C10"/>
    <mergeCell ref="D10:E10"/>
    <mergeCell ref="A1:F1"/>
    <mergeCell ref="A2:F2"/>
    <mergeCell ref="A3:E3"/>
    <mergeCell ref="A8:C9"/>
    <mergeCell ref="D8:E9"/>
    <mergeCell ref="F8:F9"/>
    <mergeCell ref="A6:G6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39" max="6" man="1"/>
  </rowBreaks>
  <colBreaks count="1" manualBreakCount="1">
    <brk id="7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9">
      <selection activeCell="D29" sqref="D29:E29"/>
    </sheetView>
  </sheetViews>
  <sheetFormatPr defaultColWidth="9.140625" defaultRowHeight="12.75"/>
  <cols>
    <col min="1" max="1" width="4.7109375" style="308" customWidth="1"/>
    <col min="2" max="2" width="3.421875" style="308" customWidth="1"/>
    <col min="3" max="3" width="3.421875" style="309" customWidth="1"/>
    <col min="4" max="4" width="5.28125" style="308" customWidth="1"/>
    <col min="5" max="5" width="44.8515625" style="310" customWidth="1"/>
    <col min="6" max="6" width="5.00390625" style="311" customWidth="1"/>
    <col min="7" max="7" width="14.8515625" style="311" customWidth="1"/>
    <col min="8" max="8" width="14.28125" style="311" customWidth="1"/>
    <col min="9" max="9" width="13.7109375" style="311" customWidth="1"/>
    <col min="10" max="10" width="14.28125" style="271" customWidth="1"/>
    <col min="11" max="16384" width="9.140625" style="271" customWidth="1"/>
  </cols>
  <sheetData>
    <row r="1" spans="1:12" ht="15">
      <c r="A1" s="397" t="s">
        <v>421</v>
      </c>
      <c r="B1" s="359"/>
      <c r="C1" s="359"/>
      <c r="D1" s="359"/>
      <c r="E1" s="359"/>
      <c r="F1" s="359"/>
      <c r="G1" s="186"/>
      <c r="H1" s="186"/>
      <c r="I1" s="186"/>
      <c r="L1" s="272" t="s">
        <v>395</v>
      </c>
    </row>
    <row r="2" spans="1:10" ht="15">
      <c r="A2" s="267"/>
      <c r="B2" s="267"/>
      <c r="C2" s="273"/>
      <c r="D2" s="267"/>
      <c r="E2" s="274"/>
      <c r="F2" s="244"/>
      <c r="G2" s="244"/>
      <c r="H2" s="244"/>
      <c r="I2" s="244"/>
      <c r="J2" s="275"/>
    </row>
    <row r="3" spans="1:13" ht="18" customHeight="1">
      <c r="A3" s="401" t="s">
        <v>316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0" ht="18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4.25" thickBot="1">
      <c r="A5" s="277"/>
      <c r="B5" s="277"/>
      <c r="C5" s="278"/>
      <c r="D5" s="277"/>
      <c r="E5" s="279"/>
      <c r="F5" s="244"/>
      <c r="G5" s="244"/>
      <c r="H5" s="244"/>
      <c r="I5" s="244"/>
      <c r="J5" s="272" t="s">
        <v>41</v>
      </c>
    </row>
    <row r="6" spans="1:12" ht="27" customHeight="1" thickBot="1">
      <c r="A6" s="402"/>
      <c r="B6" s="403"/>
      <c r="C6" s="403"/>
      <c r="D6" s="404" t="s">
        <v>42</v>
      </c>
      <c r="E6" s="405"/>
      <c r="F6" s="406" t="s">
        <v>47</v>
      </c>
      <c r="G6" s="391" t="s">
        <v>396</v>
      </c>
      <c r="H6" s="392"/>
      <c r="I6" s="391" t="s">
        <v>343</v>
      </c>
      <c r="J6" s="392"/>
      <c r="K6" s="393" t="s">
        <v>4</v>
      </c>
      <c r="L6" s="393" t="s">
        <v>4</v>
      </c>
    </row>
    <row r="7" spans="1:12" ht="51.75" customHeight="1" thickBot="1">
      <c r="A7" s="403"/>
      <c r="B7" s="403"/>
      <c r="C7" s="403"/>
      <c r="D7" s="405"/>
      <c r="E7" s="405"/>
      <c r="F7" s="407"/>
      <c r="G7" s="280" t="s">
        <v>397</v>
      </c>
      <c r="H7" s="280" t="s">
        <v>398</v>
      </c>
      <c r="I7" s="280" t="s">
        <v>397</v>
      </c>
      <c r="J7" s="280" t="s">
        <v>398</v>
      </c>
      <c r="K7" s="394"/>
      <c r="L7" s="394"/>
    </row>
    <row r="8" spans="1:12" s="284" customFormat="1" ht="14.25" customHeight="1" thickBot="1">
      <c r="A8" s="281">
        <v>0</v>
      </c>
      <c r="B8" s="395">
        <v>1</v>
      </c>
      <c r="C8" s="395"/>
      <c r="D8" s="396">
        <v>2</v>
      </c>
      <c r="E8" s="396"/>
      <c r="F8" s="282">
        <v>3</v>
      </c>
      <c r="G8" s="282">
        <v>4</v>
      </c>
      <c r="H8" s="282">
        <v>5</v>
      </c>
      <c r="I8" s="282">
        <v>6</v>
      </c>
      <c r="J8" s="282">
        <v>7</v>
      </c>
      <c r="K8" s="283" t="s">
        <v>399</v>
      </c>
      <c r="L8" s="283" t="s">
        <v>400</v>
      </c>
    </row>
    <row r="9" spans="1:12" s="292" customFormat="1" ht="13.5" customHeight="1" thickBot="1">
      <c r="A9" s="285" t="s">
        <v>20</v>
      </c>
      <c r="B9" s="286"/>
      <c r="C9" s="287"/>
      <c r="D9" s="389" t="s">
        <v>305</v>
      </c>
      <c r="E9" s="389"/>
      <c r="F9" s="289">
        <v>1</v>
      </c>
      <c r="G9" s="290">
        <f>G10+G13</f>
        <v>1510</v>
      </c>
      <c r="H9" s="290">
        <f>H10+H13</f>
        <v>0</v>
      </c>
      <c r="I9" s="290">
        <f>I10+I13</f>
        <v>1700</v>
      </c>
      <c r="J9" s="290">
        <v>0</v>
      </c>
      <c r="K9" s="291">
        <f>IF(G9,I9/G9*100,0)</f>
        <v>112.58278145695364</v>
      </c>
      <c r="L9" s="291">
        <f>IF(H9,J9/H9*100,0)</f>
        <v>0</v>
      </c>
    </row>
    <row r="10" spans="1:12" s="292" customFormat="1" ht="15" customHeight="1" thickBot="1">
      <c r="A10" s="408"/>
      <c r="B10" s="286">
        <v>1</v>
      </c>
      <c r="C10" s="287"/>
      <c r="D10" s="389" t="s">
        <v>306</v>
      </c>
      <c r="E10" s="389"/>
      <c r="F10" s="289">
        <v>2</v>
      </c>
      <c r="G10" s="293">
        <v>1510</v>
      </c>
      <c r="H10" s="293">
        <v>0</v>
      </c>
      <c r="I10" s="293">
        <v>1700</v>
      </c>
      <c r="J10" s="294">
        <v>0</v>
      </c>
      <c r="K10" s="291">
        <f aca="true" t="shared" si="0" ref="K10:L29">IF(G10,I10/G10*100,0)</f>
        <v>112.58278145695364</v>
      </c>
      <c r="L10" s="291">
        <f t="shared" si="0"/>
        <v>0</v>
      </c>
    </row>
    <row r="11" spans="1:12" s="292" customFormat="1" ht="15" customHeight="1" thickBot="1">
      <c r="A11" s="408"/>
      <c r="B11" s="286"/>
      <c r="C11" s="287"/>
      <c r="D11" s="399" t="s">
        <v>401</v>
      </c>
      <c r="E11" s="400"/>
      <c r="F11" s="289">
        <v>3</v>
      </c>
      <c r="G11" s="293">
        <v>1503</v>
      </c>
      <c r="H11" s="293">
        <v>0</v>
      </c>
      <c r="I11" s="293">
        <v>1699</v>
      </c>
      <c r="J11" s="296">
        <v>0</v>
      </c>
      <c r="K11" s="291">
        <f t="shared" si="0"/>
        <v>113.0405854956753</v>
      </c>
      <c r="L11" s="291">
        <f t="shared" si="0"/>
        <v>0</v>
      </c>
    </row>
    <row r="12" spans="1:12" s="292" customFormat="1" ht="15" customHeight="1" thickBot="1">
      <c r="A12" s="408"/>
      <c r="B12" s="286"/>
      <c r="C12" s="287"/>
      <c r="D12" s="295"/>
      <c r="E12" s="297" t="s">
        <v>402</v>
      </c>
      <c r="F12" s="289">
        <v>4</v>
      </c>
      <c r="G12" s="293">
        <v>1402</v>
      </c>
      <c r="H12" s="293">
        <v>0</v>
      </c>
      <c r="I12" s="293">
        <v>1614</v>
      </c>
      <c r="J12" s="296">
        <v>0</v>
      </c>
      <c r="K12" s="291">
        <f t="shared" si="0"/>
        <v>115.1212553495007</v>
      </c>
      <c r="L12" s="291">
        <f t="shared" si="0"/>
        <v>0</v>
      </c>
    </row>
    <row r="13" spans="1:12" s="292" customFormat="1" ht="16.5" customHeight="1" thickBot="1">
      <c r="A13" s="408"/>
      <c r="B13" s="286">
        <v>2</v>
      </c>
      <c r="C13" s="287"/>
      <c r="D13" s="389" t="s">
        <v>94</v>
      </c>
      <c r="E13" s="389"/>
      <c r="F13" s="289">
        <v>5</v>
      </c>
      <c r="G13" s="293">
        <v>0</v>
      </c>
      <c r="H13" s="293">
        <v>0</v>
      </c>
      <c r="I13" s="293">
        <v>0</v>
      </c>
      <c r="J13" s="296">
        <v>0</v>
      </c>
      <c r="K13" s="291">
        <f t="shared" si="0"/>
        <v>0</v>
      </c>
      <c r="L13" s="291">
        <f t="shared" si="0"/>
        <v>0</v>
      </c>
    </row>
    <row r="14" spans="1:12" s="292" customFormat="1" ht="15.75" customHeight="1" thickBot="1">
      <c r="A14" s="285" t="s">
        <v>10</v>
      </c>
      <c r="B14" s="286"/>
      <c r="C14" s="287"/>
      <c r="D14" s="389" t="s">
        <v>307</v>
      </c>
      <c r="E14" s="389"/>
      <c r="F14" s="289">
        <v>6</v>
      </c>
      <c r="G14" s="290">
        <f>G15+G26</f>
        <v>1510</v>
      </c>
      <c r="H14" s="290">
        <f>H15+H26</f>
        <v>0</v>
      </c>
      <c r="I14" s="290">
        <f>I15+I26</f>
        <v>1700</v>
      </c>
      <c r="J14" s="290">
        <f>J15+J26</f>
        <v>0</v>
      </c>
      <c r="K14" s="291">
        <f t="shared" si="0"/>
        <v>112.58278145695364</v>
      </c>
      <c r="L14" s="291">
        <f t="shared" si="0"/>
        <v>0</v>
      </c>
    </row>
    <row r="15" spans="1:12" s="292" customFormat="1" ht="15" customHeight="1" thickBot="1">
      <c r="A15" s="408"/>
      <c r="B15" s="286">
        <v>1</v>
      </c>
      <c r="C15" s="287"/>
      <c r="D15" s="389" t="s">
        <v>5</v>
      </c>
      <c r="E15" s="398"/>
      <c r="F15" s="289">
        <v>7</v>
      </c>
      <c r="G15" s="290">
        <f>G16+G17+G18+G25</f>
        <v>1510</v>
      </c>
      <c r="H15" s="290">
        <f>H16+H17+H18+H25</f>
        <v>0</v>
      </c>
      <c r="I15" s="290">
        <f>I16+I17+I18+I25</f>
        <v>1697</v>
      </c>
      <c r="J15" s="290">
        <f>J16+J17+J18+J25</f>
        <v>0</v>
      </c>
      <c r="K15" s="291">
        <f t="shared" si="0"/>
        <v>112.38410596026489</v>
      </c>
      <c r="L15" s="291">
        <f t="shared" si="0"/>
        <v>0</v>
      </c>
    </row>
    <row r="16" spans="1:12" s="292" customFormat="1" ht="16.5" customHeight="1" thickBot="1">
      <c r="A16" s="408"/>
      <c r="B16" s="409"/>
      <c r="C16" s="287" t="s">
        <v>105</v>
      </c>
      <c r="D16" s="389" t="s">
        <v>308</v>
      </c>
      <c r="E16" s="389"/>
      <c r="F16" s="289">
        <v>8</v>
      </c>
      <c r="G16" s="293">
        <v>204</v>
      </c>
      <c r="H16" s="293">
        <v>0</v>
      </c>
      <c r="I16" s="293">
        <v>284</v>
      </c>
      <c r="J16" s="293">
        <v>0</v>
      </c>
      <c r="K16" s="291">
        <f t="shared" si="0"/>
        <v>139.2156862745098</v>
      </c>
      <c r="L16" s="291">
        <f t="shared" si="0"/>
        <v>0</v>
      </c>
    </row>
    <row r="17" spans="1:12" s="292" customFormat="1" ht="16.5" customHeight="1" thickBot="1">
      <c r="A17" s="408"/>
      <c r="B17" s="409"/>
      <c r="C17" s="287" t="s">
        <v>107</v>
      </c>
      <c r="D17" s="389" t="s">
        <v>112</v>
      </c>
      <c r="E17" s="398"/>
      <c r="F17" s="289">
        <v>9</v>
      </c>
      <c r="G17" s="293">
        <v>4</v>
      </c>
      <c r="H17" s="293">
        <v>0</v>
      </c>
      <c r="I17" s="293">
        <v>6</v>
      </c>
      <c r="J17" s="293">
        <v>0</v>
      </c>
      <c r="K17" s="291">
        <f t="shared" si="0"/>
        <v>150</v>
      </c>
      <c r="L17" s="291">
        <f t="shared" si="0"/>
        <v>0</v>
      </c>
    </row>
    <row r="18" spans="1:12" s="292" customFormat="1" ht="17.25" customHeight="1" thickBot="1">
      <c r="A18" s="408"/>
      <c r="B18" s="409"/>
      <c r="C18" s="287" t="s">
        <v>110</v>
      </c>
      <c r="D18" s="389" t="s">
        <v>309</v>
      </c>
      <c r="E18" s="389"/>
      <c r="F18" s="289">
        <v>10</v>
      </c>
      <c r="G18" s="290">
        <f>G19+G20+G21+G23+G24</f>
        <v>1265</v>
      </c>
      <c r="H18" s="290">
        <f>H19+H20+H21+H23+H24</f>
        <v>0</v>
      </c>
      <c r="I18" s="290">
        <f>I19+I20+I21+I23+I24</f>
        <v>1359</v>
      </c>
      <c r="J18" s="290">
        <f>J19+J20+J21+J23+J24</f>
        <v>0</v>
      </c>
      <c r="K18" s="291">
        <f t="shared" si="0"/>
        <v>107.43083003952569</v>
      </c>
      <c r="L18" s="291">
        <f t="shared" si="0"/>
        <v>0</v>
      </c>
    </row>
    <row r="19" spans="1:12" s="292" customFormat="1" ht="16.5" customHeight="1" thickBot="1">
      <c r="A19" s="408"/>
      <c r="B19" s="409"/>
      <c r="C19" s="390"/>
      <c r="D19" s="285" t="s">
        <v>141</v>
      </c>
      <c r="E19" s="288" t="s">
        <v>403</v>
      </c>
      <c r="F19" s="289">
        <v>11</v>
      </c>
      <c r="G19" s="293">
        <v>1079</v>
      </c>
      <c r="H19" s="293">
        <v>0</v>
      </c>
      <c r="I19" s="293">
        <v>1177</v>
      </c>
      <c r="J19" s="296">
        <v>0</v>
      </c>
      <c r="K19" s="291">
        <f t="shared" si="0"/>
        <v>109.08248378127897</v>
      </c>
      <c r="L19" s="291">
        <f t="shared" si="0"/>
        <v>0</v>
      </c>
    </row>
    <row r="20" spans="1:12" s="292" customFormat="1" ht="16.5" customHeight="1" thickBot="1">
      <c r="A20" s="408"/>
      <c r="B20" s="409"/>
      <c r="C20" s="390"/>
      <c r="D20" s="285" t="s">
        <v>142</v>
      </c>
      <c r="E20" s="288" t="s">
        <v>151</v>
      </c>
      <c r="F20" s="289">
        <v>12</v>
      </c>
      <c r="G20" s="293">
        <v>162</v>
      </c>
      <c r="H20" s="293">
        <v>0</v>
      </c>
      <c r="I20" s="293">
        <v>155</v>
      </c>
      <c r="J20" s="296">
        <v>0</v>
      </c>
      <c r="K20" s="291">
        <f t="shared" si="0"/>
        <v>95.67901234567901</v>
      </c>
      <c r="L20" s="291">
        <f t="shared" si="0"/>
        <v>0</v>
      </c>
    </row>
    <row r="21" spans="1:12" s="292" customFormat="1" ht="15.75" customHeight="1" thickBot="1">
      <c r="A21" s="408"/>
      <c r="B21" s="409"/>
      <c r="C21" s="390"/>
      <c r="D21" s="285" t="s">
        <v>143</v>
      </c>
      <c r="E21" s="288" t="s">
        <v>108</v>
      </c>
      <c r="F21" s="289">
        <v>13</v>
      </c>
      <c r="G21" s="293">
        <v>0</v>
      </c>
      <c r="H21" s="293">
        <v>0</v>
      </c>
      <c r="I21" s="293">
        <v>0</v>
      </c>
      <c r="J21" s="296">
        <v>0</v>
      </c>
      <c r="K21" s="291">
        <f t="shared" si="0"/>
        <v>0</v>
      </c>
      <c r="L21" s="291">
        <f t="shared" si="0"/>
        <v>0</v>
      </c>
    </row>
    <row r="22" spans="1:12" s="292" customFormat="1" ht="30" customHeight="1" thickBot="1">
      <c r="A22" s="408"/>
      <c r="B22" s="409"/>
      <c r="C22" s="390"/>
      <c r="D22" s="298"/>
      <c r="E22" s="299" t="s">
        <v>109</v>
      </c>
      <c r="F22" s="289">
        <v>14</v>
      </c>
      <c r="G22" s="293">
        <v>0</v>
      </c>
      <c r="H22" s="293">
        <v>0</v>
      </c>
      <c r="I22" s="293">
        <v>0</v>
      </c>
      <c r="J22" s="296">
        <v>0</v>
      </c>
      <c r="K22" s="291">
        <f t="shared" si="0"/>
        <v>0</v>
      </c>
      <c r="L22" s="291">
        <f t="shared" si="0"/>
        <v>0</v>
      </c>
    </row>
    <row r="23" spans="1:12" s="292" customFormat="1" ht="18.75" customHeight="1" thickBot="1">
      <c r="A23" s="408"/>
      <c r="B23" s="409"/>
      <c r="C23" s="390"/>
      <c r="D23" s="285" t="s">
        <v>144</v>
      </c>
      <c r="E23" s="288" t="s">
        <v>310</v>
      </c>
      <c r="F23" s="289">
        <v>15</v>
      </c>
      <c r="G23" s="293">
        <v>0</v>
      </c>
      <c r="H23" s="293">
        <v>0</v>
      </c>
      <c r="I23" s="293">
        <v>0</v>
      </c>
      <c r="J23" s="296">
        <v>0</v>
      </c>
      <c r="K23" s="291">
        <f t="shared" si="0"/>
        <v>0</v>
      </c>
      <c r="L23" s="291">
        <f t="shared" si="0"/>
        <v>0</v>
      </c>
    </row>
    <row r="24" spans="1:12" s="292" customFormat="1" ht="29.25" customHeight="1" thickBot="1">
      <c r="A24" s="408"/>
      <c r="B24" s="409"/>
      <c r="C24" s="390"/>
      <c r="D24" s="285" t="s">
        <v>145</v>
      </c>
      <c r="E24" s="288" t="s">
        <v>404</v>
      </c>
      <c r="F24" s="289">
        <v>16</v>
      </c>
      <c r="G24" s="293">
        <v>24</v>
      </c>
      <c r="H24" s="293">
        <v>0</v>
      </c>
      <c r="I24" s="293">
        <v>27</v>
      </c>
      <c r="J24" s="296">
        <v>0</v>
      </c>
      <c r="K24" s="291">
        <f t="shared" si="0"/>
        <v>112.5</v>
      </c>
      <c r="L24" s="291">
        <f t="shared" si="0"/>
        <v>0</v>
      </c>
    </row>
    <row r="25" spans="1:12" s="292" customFormat="1" ht="15" customHeight="1" thickBot="1">
      <c r="A25" s="408"/>
      <c r="B25" s="409"/>
      <c r="C25" s="287" t="s">
        <v>111</v>
      </c>
      <c r="D25" s="389" t="s">
        <v>96</v>
      </c>
      <c r="E25" s="398"/>
      <c r="F25" s="289">
        <v>17</v>
      </c>
      <c r="G25" s="293">
        <v>37</v>
      </c>
      <c r="H25" s="293">
        <v>0</v>
      </c>
      <c r="I25" s="293">
        <v>48</v>
      </c>
      <c r="J25" s="296">
        <v>0</v>
      </c>
      <c r="K25" s="291">
        <f t="shared" si="0"/>
        <v>129.72972972972974</v>
      </c>
      <c r="L25" s="291">
        <f t="shared" si="0"/>
        <v>0</v>
      </c>
    </row>
    <row r="26" spans="1:12" s="292" customFormat="1" ht="17.25" customHeight="1" thickBot="1">
      <c r="A26" s="408"/>
      <c r="B26" s="286">
        <v>2</v>
      </c>
      <c r="C26" s="287"/>
      <c r="D26" s="389" t="s">
        <v>97</v>
      </c>
      <c r="E26" s="389"/>
      <c r="F26" s="289">
        <v>18</v>
      </c>
      <c r="G26" s="293">
        <v>0</v>
      </c>
      <c r="H26" s="293">
        <v>0</v>
      </c>
      <c r="I26" s="293">
        <v>3</v>
      </c>
      <c r="J26" s="296">
        <v>0</v>
      </c>
      <c r="K26" s="291">
        <f t="shared" si="0"/>
        <v>0</v>
      </c>
      <c r="L26" s="291">
        <f t="shared" si="0"/>
        <v>0</v>
      </c>
    </row>
    <row r="27" spans="1:12" s="292" customFormat="1" ht="15.75" customHeight="1" thickBot="1">
      <c r="A27" s="285" t="s">
        <v>13</v>
      </c>
      <c r="B27" s="286"/>
      <c r="C27" s="287"/>
      <c r="D27" s="389" t="s">
        <v>6</v>
      </c>
      <c r="E27" s="389"/>
      <c r="F27" s="289">
        <v>19</v>
      </c>
      <c r="G27" s="290">
        <f>G9-G14</f>
        <v>0</v>
      </c>
      <c r="H27" s="290">
        <f>H9-H14</f>
        <v>0</v>
      </c>
      <c r="I27" s="290">
        <f>I9-I14</f>
        <v>0</v>
      </c>
      <c r="J27" s="290">
        <f>J9-J14</f>
        <v>0</v>
      </c>
      <c r="K27" s="291">
        <f t="shared" si="0"/>
        <v>0</v>
      </c>
      <c r="L27" s="291">
        <f t="shared" si="0"/>
        <v>0</v>
      </c>
    </row>
    <row r="28" spans="1:12" s="292" customFormat="1" ht="15.75" customHeight="1" thickBot="1">
      <c r="A28" s="300" t="s">
        <v>14</v>
      </c>
      <c r="B28" s="286"/>
      <c r="C28" s="301"/>
      <c r="D28" s="386" t="s">
        <v>90</v>
      </c>
      <c r="E28" s="387"/>
      <c r="F28" s="289">
        <v>20</v>
      </c>
      <c r="G28" s="302">
        <v>16</v>
      </c>
      <c r="H28" s="290">
        <v>0</v>
      </c>
      <c r="I28" s="302">
        <v>15</v>
      </c>
      <c r="J28" s="290">
        <v>0</v>
      </c>
      <c r="K28" s="291">
        <f t="shared" si="0"/>
        <v>93.75</v>
      </c>
      <c r="L28" s="291">
        <f t="shared" si="0"/>
        <v>0</v>
      </c>
    </row>
    <row r="29" spans="1:12" ht="13.5" thickBot="1">
      <c r="A29" s="303"/>
      <c r="B29" s="304"/>
      <c r="C29" s="305"/>
      <c r="D29" s="386" t="s">
        <v>405</v>
      </c>
      <c r="E29" s="387"/>
      <c r="F29" s="289">
        <v>21</v>
      </c>
      <c r="G29" s="307">
        <v>16</v>
      </c>
      <c r="H29" s="306">
        <v>0</v>
      </c>
      <c r="I29" s="307">
        <v>15</v>
      </c>
      <c r="J29" s="303">
        <v>0</v>
      </c>
      <c r="K29" s="291">
        <f t="shared" si="0"/>
        <v>93.75</v>
      </c>
      <c r="L29" s="291">
        <f t="shared" si="0"/>
        <v>0</v>
      </c>
    </row>
    <row r="31" spans="1:10" ht="15">
      <c r="A31" s="587" t="s">
        <v>427</v>
      </c>
      <c r="B31" s="588"/>
      <c r="C31" s="588"/>
      <c r="D31" s="588"/>
      <c r="E31" s="588"/>
      <c r="F31" s="588"/>
      <c r="G31" s="588"/>
      <c r="H31" s="588"/>
      <c r="I31" s="588"/>
      <c r="J31" s="588"/>
    </row>
    <row r="32" spans="5:7" ht="12.75">
      <c r="E32" s="310" t="s">
        <v>424</v>
      </c>
      <c r="G32" s="311" t="s">
        <v>426</v>
      </c>
    </row>
    <row r="33" spans="1:10" ht="12.75">
      <c r="A33" s="388"/>
      <c r="B33" s="359"/>
      <c r="C33" s="359"/>
      <c r="D33" s="359"/>
      <c r="E33" s="359"/>
      <c r="F33" s="359"/>
      <c r="G33" s="359"/>
      <c r="H33" s="359"/>
      <c r="I33" s="359"/>
      <c r="J33" s="359"/>
    </row>
    <row r="41" ht="13.5" customHeight="1"/>
    <row r="42" ht="13.5" customHeight="1"/>
    <row r="46" ht="13.5" customHeight="1"/>
    <row r="47" ht="13.5" customHeight="1"/>
    <row r="48" ht="13.5" customHeight="1"/>
    <row r="49" ht="13.5" customHeight="1"/>
    <row r="50" ht="13.5" customHeight="1"/>
    <row r="57" ht="13.5" customHeight="1"/>
    <row r="60" ht="13.5" customHeight="1"/>
  </sheetData>
  <sheetProtection/>
  <mergeCells count="31">
    <mergeCell ref="D10:E10"/>
    <mergeCell ref="A15:A26"/>
    <mergeCell ref="B16:B25"/>
    <mergeCell ref="D13:E13"/>
    <mergeCell ref="D15:E15"/>
    <mergeCell ref="D14:E14"/>
    <mergeCell ref="D25:E25"/>
    <mergeCell ref="A1:F1"/>
    <mergeCell ref="D16:E16"/>
    <mergeCell ref="D17:E17"/>
    <mergeCell ref="D11:E11"/>
    <mergeCell ref="A3:M3"/>
    <mergeCell ref="A6:C7"/>
    <mergeCell ref="D6:E7"/>
    <mergeCell ref="F6:F7"/>
    <mergeCell ref="G6:H6"/>
    <mergeCell ref="A10:A13"/>
    <mergeCell ref="I6:J6"/>
    <mergeCell ref="K6:K7"/>
    <mergeCell ref="L6:L7"/>
    <mergeCell ref="B8:C8"/>
    <mergeCell ref="D8:E8"/>
    <mergeCell ref="D9:E9"/>
    <mergeCell ref="D29:E29"/>
    <mergeCell ref="A31:J31"/>
    <mergeCell ref="A33:J33"/>
    <mergeCell ref="D18:E18"/>
    <mergeCell ref="C19:C24"/>
    <mergeCell ref="D26:E26"/>
    <mergeCell ref="D27:E27"/>
    <mergeCell ref="D28:E28"/>
  </mergeCells>
  <printOptions/>
  <pageMargins left="0.7" right="0.7" top="0.75" bottom="0.75" header="0.3" footer="0.3"/>
  <pageSetup horizontalDpi="600" verticalDpi="600" orientation="landscape" paperSize="9" scale="90" r:id="rId1"/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L699"/>
  <sheetViews>
    <sheetView zoomScalePageLayoutView="0" workbookViewId="0" topLeftCell="A64">
      <selection activeCell="H70" sqref="H70"/>
    </sheetView>
  </sheetViews>
  <sheetFormatPr defaultColWidth="9.140625" defaultRowHeight="12.75"/>
  <cols>
    <col min="1" max="1" width="4.7109375" style="54" customWidth="1"/>
    <col min="2" max="2" width="3.421875" style="54" customWidth="1"/>
    <col min="3" max="3" width="3.421875" style="23" customWidth="1"/>
    <col min="4" max="4" width="5.28125" style="54" customWidth="1"/>
    <col min="5" max="5" width="43.421875" style="25" customWidth="1"/>
    <col min="6" max="6" width="5.00390625" style="26" customWidth="1"/>
    <col min="7" max="7" width="13.28125" style="26" customWidth="1"/>
    <col min="8" max="8" width="14.28125" style="32" customWidth="1"/>
    <col min="9" max="9" width="10.00390625" style="33" customWidth="1"/>
    <col min="10" max="10" width="13.421875" style="235" customWidth="1"/>
    <col min="11" max="11" width="13.28125" style="237" customWidth="1"/>
    <col min="12" max="12" width="7.7109375" style="33" customWidth="1"/>
    <col min="13" max="13" width="7.140625" style="33" customWidth="1"/>
    <col min="14" max="14" width="12.7109375" style="22" customWidth="1"/>
    <col min="15" max="112" width="9.140625" style="22" customWidth="1"/>
    <col min="113" max="16384" width="9.140625" style="32" customWidth="1"/>
  </cols>
  <sheetData>
    <row r="1" spans="1:12" ht="15">
      <c r="A1" s="358" t="s">
        <v>311</v>
      </c>
      <c r="B1" s="410"/>
      <c r="C1" s="410"/>
      <c r="D1" s="410"/>
      <c r="E1" s="410"/>
      <c r="F1" s="410"/>
      <c r="G1" s="8"/>
      <c r="H1" s="26"/>
      <c r="I1" s="56"/>
      <c r="K1" s="235"/>
      <c r="L1" s="33" t="s">
        <v>116</v>
      </c>
    </row>
    <row r="2" spans="1:98" s="188" customFormat="1" ht="15">
      <c r="A2" s="358" t="s">
        <v>421</v>
      </c>
      <c r="B2" s="410"/>
      <c r="C2" s="410"/>
      <c r="D2" s="410"/>
      <c r="E2" s="410"/>
      <c r="F2" s="410"/>
      <c r="G2" s="8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</row>
    <row r="3" spans="1:112" ht="15">
      <c r="A3" s="358"/>
      <c r="B3" s="358"/>
      <c r="C3" s="358"/>
      <c r="D3" s="358"/>
      <c r="E3" s="358"/>
      <c r="F3" s="8"/>
      <c r="G3" s="8"/>
      <c r="H3" s="22"/>
      <c r="I3" s="22"/>
      <c r="J3" s="22"/>
      <c r="K3" s="22"/>
      <c r="L3" s="22"/>
      <c r="M3" s="22"/>
      <c r="DB3" s="32"/>
      <c r="DC3" s="32"/>
      <c r="DD3" s="32"/>
      <c r="DE3" s="32"/>
      <c r="DF3" s="32"/>
      <c r="DG3" s="32"/>
      <c r="DH3" s="32"/>
    </row>
    <row r="4" spans="1:8" ht="15">
      <c r="A4" s="5"/>
      <c r="B4" s="5"/>
      <c r="C4" s="6"/>
      <c r="D4" s="5"/>
      <c r="E4" s="7"/>
      <c r="F4" s="8"/>
      <c r="G4" s="57"/>
      <c r="H4" s="9"/>
    </row>
    <row r="5" spans="1:8" ht="15">
      <c r="A5" s="10"/>
      <c r="B5" s="10"/>
      <c r="C5" s="6"/>
      <c r="D5" s="10"/>
      <c r="E5" s="11"/>
      <c r="F5" s="12"/>
      <c r="G5" s="58"/>
      <c r="H5" s="13"/>
    </row>
    <row r="6" spans="1:13" ht="18" customHeight="1">
      <c r="A6" s="365" t="s">
        <v>316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</row>
    <row r="7" spans="1:8" ht="15">
      <c r="A7" s="10"/>
      <c r="B7" s="10"/>
      <c r="C7" s="6"/>
      <c r="D7" s="10"/>
      <c r="E7" s="11"/>
      <c r="F7" s="12"/>
      <c r="G7" s="58"/>
      <c r="H7" s="13"/>
    </row>
    <row r="8" spans="1:13" ht="14.25" thickBot="1">
      <c r="A8" s="14"/>
      <c r="B8" s="14"/>
      <c r="C8" s="15"/>
      <c r="D8" s="14"/>
      <c r="E8" s="16"/>
      <c r="F8" s="17"/>
      <c r="G8" s="59"/>
      <c r="H8" s="60"/>
      <c r="M8" s="60" t="s">
        <v>41</v>
      </c>
    </row>
    <row r="9" spans="1:116" ht="15" customHeight="1" thickBot="1">
      <c r="A9" s="360"/>
      <c r="B9" s="361"/>
      <c r="C9" s="361"/>
      <c r="D9" s="362" t="s">
        <v>42</v>
      </c>
      <c r="E9" s="363"/>
      <c r="F9" s="364" t="s">
        <v>47</v>
      </c>
      <c r="G9" s="364" t="s">
        <v>393</v>
      </c>
      <c r="H9" s="364" t="s">
        <v>317</v>
      </c>
      <c r="I9" s="364" t="s">
        <v>92</v>
      </c>
      <c r="J9" s="415" t="s">
        <v>318</v>
      </c>
      <c r="K9" s="415" t="s">
        <v>319</v>
      </c>
      <c r="L9" s="413" t="s">
        <v>4</v>
      </c>
      <c r="M9" s="413"/>
      <c r="N9" s="414"/>
      <c r="DI9" s="22"/>
      <c r="DJ9" s="22"/>
      <c r="DK9" s="22"/>
      <c r="DL9" s="22"/>
    </row>
    <row r="10" spans="1:116" ht="51.75" customHeight="1" thickBot="1">
      <c r="A10" s="361"/>
      <c r="B10" s="361"/>
      <c r="C10" s="361"/>
      <c r="D10" s="363"/>
      <c r="E10" s="363"/>
      <c r="F10" s="363"/>
      <c r="G10" s="363"/>
      <c r="H10" s="363"/>
      <c r="I10" s="364"/>
      <c r="J10" s="416"/>
      <c r="K10" s="416"/>
      <c r="L10" s="61" t="s">
        <v>161</v>
      </c>
      <c r="M10" s="61" t="s">
        <v>162</v>
      </c>
      <c r="N10" s="414"/>
      <c r="DI10" s="22"/>
      <c r="DJ10" s="22"/>
      <c r="DK10" s="22"/>
      <c r="DL10" s="22"/>
    </row>
    <row r="11" spans="1:112" s="47" customFormat="1" ht="15.75" customHeight="1" thickBot="1">
      <c r="A11" s="45">
        <v>0</v>
      </c>
      <c r="B11" s="356">
        <v>1</v>
      </c>
      <c r="C11" s="356"/>
      <c r="D11" s="357">
        <v>2</v>
      </c>
      <c r="E11" s="357"/>
      <c r="F11" s="46">
        <v>3</v>
      </c>
      <c r="G11" s="46">
        <v>4</v>
      </c>
      <c r="H11" s="46">
        <v>5</v>
      </c>
      <c r="I11" s="46" t="s">
        <v>93</v>
      </c>
      <c r="J11" s="238">
        <v>7</v>
      </c>
      <c r="K11" s="238">
        <v>8</v>
      </c>
      <c r="L11" s="62">
        <v>9</v>
      </c>
      <c r="M11" s="62">
        <v>10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</row>
    <row r="12" spans="1:112" s="35" customFormat="1" ht="16.5" customHeight="1" thickBot="1">
      <c r="A12" s="48" t="s">
        <v>20</v>
      </c>
      <c r="B12" s="42"/>
      <c r="C12" s="49"/>
      <c r="D12" s="366" t="s">
        <v>320</v>
      </c>
      <c r="E12" s="366"/>
      <c r="F12" s="43">
        <v>1</v>
      </c>
      <c r="G12" s="30">
        <f>'Anexa 2'!J13</f>
        <v>1510</v>
      </c>
      <c r="H12" s="30">
        <f>'Anexa 2'!N13</f>
        <v>1700</v>
      </c>
      <c r="I12" s="30">
        <f>IF(G12,H12/G12*100,0)</f>
        <v>112.58278145695364</v>
      </c>
      <c r="J12" s="239">
        <f>J13+J16</f>
        <v>2008</v>
      </c>
      <c r="K12" s="239">
        <f>K13+K16</f>
        <v>2133</v>
      </c>
      <c r="L12" s="55">
        <f>IF(H12,J12/H12*100,0)</f>
        <v>118.11764705882352</v>
      </c>
      <c r="M12" s="55">
        <f>IF(J12,K12/J12*100,0)</f>
        <v>106.22509960159363</v>
      </c>
      <c r="N12" s="1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</row>
    <row r="13" spans="1:112" s="35" customFormat="1" ht="15" customHeight="1" thickBot="1">
      <c r="A13" s="379"/>
      <c r="B13" s="42">
        <v>1</v>
      </c>
      <c r="C13" s="49"/>
      <c r="D13" s="366" t="s">
        <v>234</v>
      </c>
      <c r="E13" s="366"/>
      <c r="F13" s="43">
        <v>2</v>
      </c>
      <c r="G13" s="30">
        <f>'Anexa 2'!J14</f>
        <v>1510</v>
      </c>
      <c r="H13" s="30">
        <f>'Anexa 2'!N14</f>
        <v>1700</v>
      </c>
      <c r="I13" s="30">
        <f aca="true" t="shared" si="0" ref="I13:I71">IF(G13,H13/G13*100,0)</f>
        <v>112.58278145695364</v>
      </c>
      <c r="J13" s="239">
        <v>2008</v>
      </c>
      <c r="K13" s="239">
        <v>2133</v>
      </c>
      <c r="L13" s="55">
        <f aca="true" t="shared" si="1" ref="L13:L71">IF(H13,J13/H13*100,0)</f>
        <v>118.11764705882352</v>
      </c>
      <c r="M13" s="55">
        <f aca="true" t="shared" si="2" ref="M13:M71">IF(J13,K13/J13*100,0)</f>
        <v>106.22509960159363</v>
      </c>
      <c r="N13" s="1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</row>
    <row r="14" spans="1:14" ht="17.25" customHeight="1" thickBot="1">
      <c r="A14" s="379"/>
      <c r="B14" s="42"/>
      <c r="C14" s="49"/>
      <c r="D14" s="50" t="s">
        <v>21</v>
      </c>
      <c r="E14" s="50" t="s">
        <v>236</v>
      </c>
      <c r="F14" s="43">
        <v>3</v>
      </c>
      <c r="G14" s="30">
        <f>'Anexa 2'!J22</f>
        <v>0</v>
      </c>
      <c r="H14" s="30">
        <f>'Anexa 2'!N22</f>
        <v>0</v>
      </c>
      <c r="I14" s="30">
        <f t="shared" si="0"/>
        <v>0</v>
      </c>
      <c r="J14" s="239">
        <v>0</v>
      </c>
      <c r="K14" s="239">
        <v>0</v>
      </c>
      <c r="L14" s="55">
        <f t="shared" si="1"/>
        <v>0</v>
      </c>
      <c r="M14" s="55">
        <f t="shared" si="2"/>
        <v>0</v>
      </c>
      <c r="N14" s="21"/>
    </row>
    <row r="15" spans="1:14" ht="15" customHeight="1" thickBot="1">
      <c r="A15" s="379"/>
      <c r="B15" s="42"/>
      <c r="C15" s="49"/>
      <c r="D15" s="50" t="s">
        <v>22</v>
      </c>
      <c r="E15" s="50" t="s">
        <v>235</v>
      </c>
      <c r="F15" s="43">
        <v>4</v>
      </c>
      <c r="G15" s="30">
        <f>'Anexa 2'!J23</f>
        <v>0</v>
      </c>
      <c r="H15" s="30">
        <f>'Anexa 2'!N23</f>
        <v>0</v>
      </c>
      <c r="I15" s="30">
        <f t="shared" si="0"/>
        <v>0</v>
      </c>
      <c r="J15" s="30">
        <v>0</v>
      </c>
      <c r="K15" s="30">
        <v>0</v>
      </c>
      <c r="L15" s="55">
        <f t="shared" si="1"/>
        <v>0</v>
      </c>
      <c r="M15" s="55">
        <f t="shared" si="2"/>
        <v>0</v>
      </c>
      <c r="N15" s="21"/>
    </row>
    <row r="16" spans="1:14" ht="16.5" customHeight="1" thickBot="1">
      <c r="A16" s="379"/>
      <c r="B16" s="42">
        <v>2</v>
      </c>
      <c r="C16" s="49"/>
      <c r="D16" s="366" t="s">
        <v>94</v>
      </c>
      <c r="E16" s="366"/>
      <c r="F16" s="43">
        <v>5</v>
      </c>
      <c r="G16" s="30">
        <f>'Anexa 2'!J34</f>
        <v>0</v>
      </c>
      <c r="H16" s="30">
        <f>'Anexa 2'!N34</f>
        <v>0</v>
      </c>
      <c r="I16" s="30">
        <f t="shared" si="0"/>
        <v>0</v>
      </c>
      <c r="J16" s="239">
        <v>0</v>
      </c>
      <c r="K16" s="239">
        <v>0</v>
      </c>
      <c r="L16" s="55">
        <f t="shared" si="1"/>
        <v>0</v>
      </c>
      <c r="M16" s="55">
        <f t="shared" si="2"/>
        <v>0</v>
      </c>
      <c r="N16" s="21"/>
    </row>
    <row r="17" spans="1:14" ht="15.75" customHeight="1" thickBot="1">
      <c r="A17" s="48" t="s">
        <v>10</v>
      </c>
      <c r="B17" s="42"/>
      <c r="C17" s="49"/>
      <c r="D17" s="366" t="s">
        <v>321</v>
      </c>
      <c r="E17" s="366"/>
      <c r="F17" s="43">
        <v>6</v>
      </c>
      <c r="G17" s="30">
        <f>'Anexa 2'!J40</f>
        <v>1510</v>
      </c>
      <c r="H17" s="30">
        <f>'Anexa 2'!N40</f>
        <v>1700</v>
      </c>
      <c r="I17" s="30">
        <f t="shared" si="0"/>
        <v>112.58278145695364</v>
      </c>
      <c r="J17" s="239">
        <f>J18+J30</f>
        <v>2008</v>
      </c>
      <c r="K17" s="239">
        <f>K18+K30</f>
        <v>2133</v>
      </c>
      <c r="L17" s="55">
        <f t="shared" si="1"/>
        <v>118.11764705882352</v>
      </c>
      <c r="M17" s="55">
        <f t="shared" si="2"/>
        <v>106.22509960159363</v>
      </c>
      <c r="N17" s="21"/>
    </row>
    <row r="18" spans="1:14" ht="15" customHeight="1" thickBot="1">
      <c r="A18" s="379"/>
      <c r="B18" s="42">
        <v>1</v>
      </c>
      <c r="C18" s="49"/>
      <c r="D18" s="369" t="s">
        <v>5</v>
      </c>
      <c r="E18" s="372"/>
      <c r="F18" s="43">
        <v>7</v>
      </c>
      <c r="G18" s="30">
        <f>'Anexa 2'!J41</f>
        <v>1506</v>
      </c>
      <c r="H18" s="30">
        <f>'Anexa 2'!N41</f>
        <v>1697</v>
      </c>
      <c r="I18" s="30">
        <f t="shared" si="0"/>
        <v>112.68260292164676</v>
      </c>
      <c r="J18" s="239">
        <f>J19+J20+J21+J29</f>
        <v>2008</v>
      </c>
      <c r="K18" s="239">
        <f>K19+K20+K21+K29</f>
        <v>2133</v>
      </c>
      <c r="L18" s="55">
        <f t="shared" si="1"/>
        <v>118.32645845609899</v>
      </c>
      <c r="M18" s="55">
        <f t="shared" si="2"/>
        <v>106.22509960159363</v>
      </c>
      <c r="N18" s="21"/>
    </row>
    <row r="19" spans="1:14" ht="16.5" customHeight="1" thickBot="1">
      <c r="A19" s="379"/>
      <c r="B19" s="364"/>
      <c r="C19" s="49" t="s">
        <v>105</v>
      </c>
      <c r="D19" s="366" t="s">
        <v>106</v>
      </c>
      <c r="E19" s="366"/>
      <c r="F19" s="43">
        <v>8</v>
      </c>
      <c r="G19" s="30">
        <f>'Anexa 2'!J42</f>
        <v>204</v>
      </c>
      <c r="H19" s="30">
        <f>'Anexa 2'!N42</f>
        <v>284</v>
      </c>
      <c r="I19" s="30">
        <f t="shared" si="0"/>
        <v>139.2156862745098</v>
      </c>
      <c r="J19" s="239">
        <v>550</v>
      </c>
      <c r="K19" s="239">
        <v>560</v>
      </c>
      <c r="L19" s="55">
        <f t="shared" si="1"/>
        <v>193.66197183098592</v>
      </c>
      <c r="M19" s="55">
        <f t="shared" si="2"/>
        <v>101.81818181818181</v>
      </c>
      <c r="N19" s="21"/>
    </row>
    <row r="20" spans="1:14" ht="16.5" customHeight="1" thickBot="1">
      <c r="A20" s="379"/>
      <c r="B20" s="364"/>
      <c r="C20" s="49" t="s">
        <v>107</v>
      </c>
      <c r="D20" s="366" t="s">
        <v>112</v>
      </c>
      <c r="E20" s="373"/>
      <c r="F20" s="43">
        <v>9</v>
      </c>
      <c r="G20" s="30">
        <f>'Anexa 2'!J90</f>
        <v>4</v>
      </c>
      <c r="H20" s="30">
        <f>'Anexa 2'!N90</f>
        <v>6</v>
      </c>
      <c r="I20" s="30">
        <f t="shared" si="0"/>
        <v>150</v>
      </c>
      <c r="J20" s="239">
        <v>6</v>
      </c>
      <c r="K20" s="239">
        <v>7</v>
      </c>
      <c r="L20" s="55">
        <f t="shared" si="1"/>
        <v>100</v>
      </c>
      <c r="M20" s="55">
        <f t="shared" si="2"/>
        <v>116.66666666666667</v>
      </c>
      <c r="N20" s="21"/>
    </row>
    <row r="21" spans="1:14" ht="17.25" customHeight="1" thickBot="1">
      <c r="A21" s="379"/>
      <c r="B21" s="364"/>
      <c r="C21" s="49" t="s">
        <v>110</v>
      </c>
      <c r="D21" s="366" t="s">
        <v>95</v>
      </c>
      <c r="E21" s="366"/>
      <c r="F21" s="43">
        <v>10</v>
      </c>
      <c r="G21" s="30">
        <f>'Anexa 2'!J97</f>
        <v>1265</v>
      </c>
      <c r="H21" s="30">
        <f>'Anexa 2'!N97</f>
        <v>1359</v>
      </c>
      <c r="I21" s="30">
        <f t="shared" si="0"/>
        <v>107.43083003952569</v>
      </c>
      <c r="J21" s="239">
        <f>J23+J24+J25+J27+J28</f>
        <v>1357</v>
      </c>
      <c r="K21" s="239">
        <f>K23+K24+K25+K27+K28</f>
        <v>1471</v>
      </c>
      <c r="L21" s="55">
        <f t="shared" si="1"/>
        <v>99.85283296541574</v>
      </c>
      <c r="M21" s="55">
        <f t="shared" si="2"/>
        <v>108.4008843036109</v>
      </c>
      <c r="N21" s="21"/>
    </row>
    <row r="22" spans="1:14" ht="17.25" customHeight="1" thickBot="1">
      <c r="A22" s="379"/>
      <c r="B22" s="364"/>
      <c r="C22" s="49"/>
      <c r="D22" s="50" t="s">
        <v>228</v>
      </c>
      <c r="E22" s="50" t="s">
        <v>322</v>
      </c>
      <c r="F22" s="43">
        <v>11</v>
      </c>
      <c r="G22" s="30">
        <f>'Anexa 2'!J98</f>
        <v>1241</v>
      </c>
      <c r="H22" s="30">
        <f>'Anexa 2'!N98</f>
        <v>1332</v>
      </c>
      <c r="I22" s="30">
        <f t="shared" si="0"/>
        <v>107.3327961321515</v>
      </c>
      <c r="J22" s="239">
        <f>J23+J24</f>
        <v>1328</v>
      </c>
      <c r="K22" s="239">
        <f>K23+K24</f>
        <v>1440</v>
      </c>
      <c r="L22" s="55">
        <f t="shared" si="1"/>
        <v>99.69969969969969</v>
      </c>
      <c r="M22" s="55">
        <f t="shared" si="2"/>
        <v>108.43373493975903</v>
      </c>
      <c r="N22" s="21"/>
    </row>
    <row r="23" spans="1:14" ht="16.5" customHeight="1" thickBot="1">
      <c r="A23" s="379"/>
      <c r="B23" s="364"/>
      <c r="C23" s="380"/>
      <c r="D23" s="48" t="s">
        <v>141</v>
      </c>
      <c r="E23" s="50" t="s">
        <v>249</v>
      </c>
      <c r="F23" s="43">
        <v>12</v>
      </c>
      <c r="G23" s="30">
        <f>'Anexa 2'!J99</f>
        <v>1079</v>
      </c>
      <c r="H23" s="30">
        <f>'Anexa 2'!N99</f>
        <v>1177</v>
      </c>
      <c r="I23" s="30">
        <f t="shared" si="0"/>
        <v>109.08248378127897</v>
      </c>
      <c r="J23" s="239">
        <v>1150</v>
      </c>
      <c r="K23" s="239">
        <v>1250</v>
      </c>
      <c r="L23" s="55">
        <f t="shared" si="1"/>
        <v>97.70603228547154</v>
      </c>
      <c r="M23" s="55">
        <f t="shared" si="2"/>
        <v>108.69565217391303</v>
      </c>
      <c r="N23" s="21"/>
    </row>
    <row r="24" spans="1:14" ht="16.5" customHeight="1" thickBot="1">
      <c r="A24" s="379"/>
      <c r="B24" s="364"/>
      <c r="C24" s="380"/>
      <c r="D24" s="48" t="s">
        <v>142</v>
      </c>
      <c r="E24" s="50" t="s">
        <v>151</v>
      </c>
      <c r="F24" s="43">
        <v>13</v>
      </c>
      <c r="G24" s="30">
        <f>'Anexa 2'!J103</f>
        <v>162</v>
      </c>
      <c r="H24" s="30">
        <f>'Anexa 2'!N103</f>
        <v>155</v>
      </c>
      <c r="I24" s="30">
        <f t="shared" si="0"/>
        <v>95.67901234567901</v>
      </c>
      <c r="J24" s="239">
        <v>178</v>
      </c>
      <c r="K24" s="239">
        <v>190</v>
      </c>
      <c r="L24" s="55">
        <f t="shared" si="1"/>
        <v>114.83870967741936</v>
      </c>
      <c r="M24" s="55">
        <f t="shared" si="2"/>
        <v>106.74157303370787</v>
      </c>
      <c r="N24" s="21"/>
    </row>
    <row r="25" spans="1:14" ht="15.75" customHeight="1" thickBot="1">
      <c r="A25" s="379"/>
      <c r="B25" s="364"/>
      <c r="C25" s="380"/>
      <c r="D25" s="48" t="s">
        <v>143</v>
      </c>
      <c r="E25" s="50" t="s">
        <v>108</v>
      </c>
      <c r="F25" s="43">
        <v>14</v>
      </c>
      <c r="G25" s="30">
        <f>'Anexa 2'!J111</f>
        <v>0</v>
      </c>
      <c r="H25" s="30">
        <f>'Anexa 2'!N111</f>
        <v>0</v>
      </c>
      <c r="I25" s="30">
        <f t="shared" si="0"/>
        <v>0</v>
      </c>
      <c r="J25" s="239">
        <v>0</v>
      </c>
      <c r="K25" s="239">
        <v>0</v>
      </c>
      <c r="L25" s="55">
        <f t="shared" si="1"/>
        <v>0</v>
      </c>
      <c r="M25" s="55">
        <f t="shared" si="2"/>
        <v>0</v>
      </c>
      <c r="N25" s="21"/>
    </row>
    <row r="26" spans="1:14" ht="29.25" customHeight="1" thickBot="1">
      <c r="A26" s="379"/>
      <c r="B26" s="364"/>
      <c r="C26" s="380"/>
      <c r="D26" s="48"/>
      <c r="E26" s="51" t="s">
        <v>109</v>
      </c>
      <c r="F26" s="43">
        <v>15</v>
      </c>
      <c r="G26" s="30">
        <f>'Anexa 2'!J112</f>
        <v>0</v>
      </c>
      <c r="H26" s="30">
        <f>'Anexa 2'!N112</f>
        <v>0</v>
      </c>
      <c r="I26" s="30">
        <f t="shared" si="0"/>
        <v>0</v>
      </c>
      <c r="J26" s="239">
        <v>0</v>
      </c>
      <c r="K26" s="239">
        <v>0</v>
      </c>
      <c r="L26" s="55">
        <f t="shared" si="1"/>
        <v>0</v>
      </c>
      <c r="M26" s="55">
        <f t="shared" si="2"/>
        <v>0</v>
      </c>
      <c r="N26" s="21"/>
    </row>
    <row r="27" spans="1:14" ht="36.75" customHeight="1" thickBot="1">
      <c r="A27" s="379"/>
      <c r="B27" s="364"/>
      <c r="C27" s="380"/>
      <c r="D27" s="48" t="s">
        <v>144</v>
      </c>
      <c r="E27" s="50" t="s">
        <v>237</v>
      </c>
      <c r="F27" s="43">
        <v>16</v>
      </c>
      <c r="G27" s="30">
        <f>'Anexa 2'!J115</f>
        <v>0</v>
      </c>
      <c r="H27" s="30">
        <f>'Anexa 2'!N115</f>
        <v>0</v>
      </c>
      <c r="I27" s="30">
        <f t="shared" si="0"/>
        <v>0</v>
      </c>
      <c r="J27" s="239">
        <v>0</v>
      </c>
      <c r="K27" s="239">
        <v>0</v>
      </c>
      <c r="L27" s="55">
        <f t="shared" si="1"/>
        <v>0</v>
      </c>
      <c r="M27" s="55">
        <f t="shared" si="2"/>
        <v>0</v>
      </c>
      <c r="N27" s="21"/>
    </row>
    <row r="28" spans="1:14" ht="29.25" customHeight="1" thickBot="1">
      <c r="A28" s="379"/>
      <c r="B28" s="364"/>
      <c r="C28" s="380"/>
      <c r="D28" s="48" t="s">
        <v>145</v>
      </c>
      <c r="E28" s="50" t="s">
        <v>302</v>
      </c>
      <c r="F28" s="43">
        <v>17</v>
      </c>
      <c r="G28" s="30">
        <f>'Anexa 2'!J124</f>
        <v>24</v>
      </c>
      <c r="H28" s="30">
        <f>'Anexa 2'!N124</f>
        <v>27</v>
      </c>
      <c r="I28" s="30">
        <f t="shared" si="0"/>
        <v>112.5</v>
      </c>
      <c r="J28" s="239">
        <v>29</v>
      </c>
      <c r="K28" s="239">
        <v>31</v>
      </c>
      <c r="L28" s="55">
        <f t="shared" si="1"/>
        <v>107.40740740740742</v>
      </c>
      <c r="M28" s="55">
        <f t="shared" si="2"/>
        <v>106.89655172413792</v>
      </c>
      <c r="N28" s="21"/>
    </row>
    <row r="29" spans="1:14" ht="15" customHeight="1" thickBot="1">
      <c r="A29" s="379"/>
      <c r="B29" s="364"/>
      <c r="C29" s="49" t="s">
        <v>111</v>
      </c>
      <c r="D29" s="366" t="s">
        <v>96</v>
      </c>
      <c r="E29" s="373"/>
      <c r="F29" s="43">
        <v>18</v>
      </c>
      <c r="G29" s="30">
        <f>'Anexa 2'!J125</f>
        <v>33</v>
      </c>
      <c r="H29" s="30">
        <f>'Anexa 2'!N125</f>
        <v>48</v>
      </c>
      <c r="I29" s="30">
        <f t="shared" si="0"/>
        <v>145.45454545454547</v>
      </c>
      <c r="J29" s="239">
        <v>95</v>
      </c>
      <c r="K29" s="239">
        <v>95</v>
      </c>
      <c r="L29" s="55">
        <f t="shared" si="1"/>
        <v>197.91666666666669</v>
      </c>
      <c r="M29" s="55">
        <f t="shared" si="2"/>
        <v>100</v>
      </c>
      <c r="N29" s="21"/>
    </row>
    <row r="30" spans="1:14" ht="17.25" customHeight="1" thickBot="1">
      <c r="A30" s="379"/>
      <c r="B30" s="42">
        <v>2</v>
      </c>
      <c r="C30" s="49"/>
      <c r="D30" s="366" t="s">
        <v>97</v>
      </c>
      <c r="E30" s="366"/>
      <c r="F30" s="43">
        <v>19</v>
      </c>
      <c r="G30" s="30">
        <f>'Anexa 2'!J142</f>
        <v>4</v>
      </c>
      <c r="H30" s="30">
        <f>'Anexa 2'!N142</f>
        <v>3</v>
      </c>
      <c r="I30" s="30">
        <f t="shared" si="0"/>
        <v>75</v>
      </c>
      <c r="J30" s="239">
        <v>0</v>
      </c>
      <c r="K30" s="239">
        <v>0</v>
      </c>
      <c r="L30" s="55">
        <f t="shared" si="1"/>
        <v>0</v>
      </c>
      <c r="M30" s="55">
        <f t="shared" si="2"/>
        <v>0</v>
      </c>
      <c r="N30" s="21"/>
    </row>
    <row r="31" spans="1:14" ht="15.75" customHeight="1" thickBot="1">
      <c r="A31" s="48" t="s">
        <v>13</v>
      </c>
      <c r="B31" s="42"/>
      <c r="C31" s="49"/>
      <c r="D31" s="366" t="s">
        <v>6</v>
      </c>
      <c r="E31" s="366"/>
      <c r="F31" s="43">
        <v>20</v>
      </c>
      <c r="G31" s="30">
        <f>'Anexa 2'!J150</f>
        <v>0</v>
      </c>
      <c r="H31" s="30">
        <f>'Anexa 2'!N150</f>
        <v>0</v>
      </c>
      <c r="I31" s="30">
        <f t="shared" si="0"/>
        <v>0</v>
      </c>
      <c r="J31" s="239">
        <f>J12-J17</f>
        <v>0</v>
      </c>
      <c r="K31" s="239">
        <f>K12-K17</f>
        <v>0</v>
      </c>
      <c r="L31" s="55">
        <f t="shared" si="1"/>
        <v>0</v>
      </c>
      <c r="M31" s="55">
        <f t="shared" si="2"/>
        <v>0</v>
      </c>
      <c r="N31" s="21"/>
    </row>
    <row r="32" spans="1:14" ht="15.75" customHeight="1" thickBot="1">
      <c r="A32" s="48" t="s">
        <v>14</v>
      </c>
      <c r="B32" s="42">
        <v>1</v>
      </c>
      <c r="C32" s="49"/>
      <c r="D32" s="366" t="s">
        <v>323</v>
      </c>
      <c r="E32" s="366"/>
      <c r="F32" s="43">
        <v>21</v>
      </c>
      <c r="G32" s="30">
        <f>'Anexa 2'!J153</f>
        <v>0</v>
      </c>
      <c r="H32" s="30">
        <f>'Anexa 2'!N153</f>
        <v>0</v>
      </c>
      <c r="I32" s="30">
        <f t="shared" si="0"/>
        <v>0</v>
      </c>
      <c r="J32" s="239">
        <f>ROUND(SUM(J31*16%),1)</f>
        <v>0</v>
      </c>
      <c r="K32" s="239">
        <f>ROUND(SUM(K31*16%),1)</f>
        <v>0</v>
      </c>
      <c r="L32" s="55">
        <f t="shared" si="1"/>
        <v>0</v>
      </c>
      <c r="M32" s="55">
        <f t="shared" si="2"/>
        <v>0</v>
      </c>
      <c r="N32" s="21"/>
    </row>
    <row r="33" spans="1:14" ht="15.75" customHeight="1" thickBot="1">
      <c r="A33" s="48"/>
      <c r="B33" s="42">
        <v>2</v>
      </c>
      <c r="C33" s="49"/>
      <c r="D33" s="366" t="s">
        <v>324</v>
      </c>
      <c r="E33" s="366"/>
      <c r="F33" s="43">
        <v>22</v>
      </c>
      <c r="G33" s="30">
        <v>0</v>
      </c>
      <c r="H33" s="30">
        <v>0</v>
      </c>
      <c r="I33" s="30">
        <f t="shared" si="0"/>
        <v>0</v>
      </c>
      <c r="J33" s="30">
        <v>0</v>
      </c>
      <c r="K33" s="30">
        <v>0</v>
      </c>
      <c r="L33" s="55">
        <f t="shared" si="1"/>
        <v>0</v>
      </c>
      <c r="M33" s="55">
        <f t="shared" si="2"/>
        <v>0</v>
      </c>
      <c r="N33" s="21"/>
    </row>
    <row r="34" spans="1:14" ht="15.75" customHeight="1" thickBot="1">
      <c r="A34" s="48"/>
      <c r="B34" s="42">
        <v>3</v>
      </c>
      <c r="C34" s="49"/>
      <c r="D34" s="369" t="s">
        <v>325</v>
      </c>
      <c r="E34" s="418"/>
      <c r="F34" s="43">
        <v>23</v>
      </c>
      <c r="G34" s="30">
        <v>0</v>
      </c>
      <c r="H34" s="30">
        <v>0</v>
      </c>
      <c r="I34" s="30">
        <f t="shared" si="0"/>
        <v>0</v>
      </c>
      <c r="J34" s="30">
        <v>0</v>
      </c>
      <c r="K34" s="30">
        <v>0</v>
      </c>
      <c r="L34" s="55">
        <f t="shared" si="1"/>
        <v>0</v>
      </c>
      <c r="M34" s="55">
        <f t="shared" si="2"/>
        <v>0</v>
      </c>
      <c r="N34" s="21"/>
    </row>
    <row r="35" spans="1:14" ht="15.75" customHeight="1" thickBot="1">
      <c r="A35" s="48"/>
      <c r="B35" s="42">
        <v>4</v>
      </c>
      <c r="C35" s="49"/>
      <c r="D35" s="369" t="s">
        <v>326</v>
      </c>
      <c r="E35" s="418"/>
      <c r="F35" s="43">
        <v>24</v>
      </c>
      <c r="G35" s="30">
        <v>0</v>
      </c>
      <c r="H35" s="30">
        <v>0</v>
      </c>
      <c r="I35" s="30">
        <f t="shared" si="0"/>
        <v>0</v>
      </c>
      <c r="J35" s="30">
        <v>0</v>
      </c>
      <c r="K35" s="30">
        <v>0</v>
      </c>
      <c r="L35" s="55">
        <f t="shared" si="1"/>
        <v>0</v>
      </c>
      <c r="M35" s="55">
        <f t="shared" si="2"/>
        <v>0</v>
      </c>
      <c r="N35" s="21"/>
    </row>
    <row r="36" spans="1:14" ht="27.75" customHeight="1" thickBot="1">
      <c r="A36" s="48"/>
      <c r="B36" s="42">
        <v>5</v>
      </c>
      <c r="C36" s="49"/>
      <c r="D36" s="369" t="s">
        <v>327</v>
      </c>
      <c r="E36" s="418"/>
      <c r="F36" s="43">
        <v>25</v>
      </c>
      <c r="G36" s="30">
        <v>0</v>
      </c>
      <c r="H36" s="30">
        <v>0</v>
      </c>
      <c r="I36" s="30">
        <f t="shared" si="0"/>
        <v>0</v>
      </c>
      <c r="J36" s="30">
        <v>0</v>
      </c>
      <c r="K36" s="30">
        <v>0</v>
      </c>
      <c r="L36" s="55">
        <f t="shared" si="1"/>
        <v>0</v>
      </c>
      <c r="M36" s="55">
        <f t="shared" si="2"/>
        <v>0</v>
      </c>
      <c r="N36" s="21"/>
    </row>
    <row r="37" spans="1:112" s="25" customFormat="1" ht="36.75" customHeight="1" thickBot="1">
      <c r="A37" s="48" t="s">
        <v>15</v>
      </c>
      <c r="B37" s="42"/>
      <c r="C37" s="49"/>
      <c r="D37" s="417" t="s">
        <v>328</v>
      </c>
      <c r="E37" s="417"/>
      <c r="F37" s="43">
        <v>26</v>
      </c>
      <c r="G37" s="30">
        <f>G31-G32</f>
        <v>0</v>
      </c>
      <c r="H37" s="30">
        <f>H31-H32</f>
        <v>0</v>
      </c>
      <c r="I37" s="30">
        <f t="shared" si="0"/>
        <v>0</v>
      </c>
      <c r="J37" s="240">
        <f>J31-J32</f>
        <v>0</v>
      </c>
      <c r="K37" s="240">
        <v>0</v>
      </c>
      <c r="L37" s="55">
        <f t="shared" si="1"/>
        <v>0</v>
      </c>
      <c r="M37" s="55">
        <f t="shared" si="2"/>
        <v>0</v>
      </c>
      <c r="N37" s="5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</row>
    <row r="38" spans="1:14" ht="15.75" customHeight="1" thickBot="1">
      <c r="A38" s="379"/>
      <c r="B38" s="42">
        <v>1</v>
      </c>
      <c r="C38" s="49"/>
      <c r="D38" s="366" t="s">
        <v>49</v>
      </c>
      <c r="E38" s="366"/>
      <c r="F38" s="43">
        <v>27</v>
      </c>
      <c r="G38" s="30">
        <v>0</v>
      </c>
      <c r="H38" s="30">
        <v>0</v>
      </c>
      <c r="I38" s="30">
        <f t="shared" si="0"/>
        <v>0</v>
      </c>
      <c r="J38" s="239">
        <v>0</v>
      </c>
      <c r="K38" s="239">
        <v>0</v>
      </c>
      <c r="L38" s="55">
        <f t="shared" si="1"/>
        <v>0</v>
      </c>
      <c r="M38" s="55">
        <f t="shared" si="2"/>
        <v>0</v>
      </c>
      <c r="N38" s="21"/>
    </row>
    <row r="39" spans="1:14" ht="27.75" customHeight="1" thickBot="1">
      <c r="A39" s="379"/>
      <c r="B39" s="42">
        <v>2</v>
      </c>
      <c r="C39" s="49"/>
      <c r="D39" s="366" t="s">
        <v>50</v>
      </c>
      <c r="E39" s="366"/>
      <c r="F39" s="43">
        <v>28</v>
      </c>
      <c r="G39" s="30">
        <v>0</v>
      </c>
      <c r="H39" s="30">
        <v>0</v>
      </c>
      <c r="I39" s="30">
        <f t="shared" si="0"/>
        <v>0</v>
      </c>
      <c r="J39" s="30">
        <v>0</v>
      </c>
      <c r="K39" s="30">
        <v>0</v>
      </c>
      <c r="L39" s="55">
        <f t="shared" si="1"/>
        <v>0</v>
      </c>
      <c r="M39" s="55">
        <f t="shared" si="2"/>
        <v>0</v>
      </c>
      <c r="N39" s="21"/>
    </row>
    <row r="40" spans="1:14" ht="15.75" customHeight="1" thickBot="1">
      <c r="A40" s="379"/>
      <c r="B40" s="42">
        <v>3</v>
      </c>
      <c r="C40" s="49"/>
      <c r="D40" s="366" t="s">
        <v>51</v>
      </c>
      <c r="E40" s="366"/>
      <c r="F40" s="43">
        <v>29</v>
      </c>
      <c r="G40" s="30">
        <v>0</v>
      </c>
      <c r="H40" s="30">
        <v>0</v>
      </c>
      <c r="I40" s="30">
        <f t="shared" si="0"/>
        <v>0</v>
      </c>
      <c r="J40" s="30">
        <v>0</v>
      </c>
      <c r="K40" s="30">
        <v>0</v>
      </c>
      <c r="L40" s="55">
        <f t="shared" si="1"/>
        <v>0</v>
      </c>
      <c r="M40" s="55">
        <f t="shared" si="2"/>
        <v>0</v>
      </c>
      <c r="N40" s="21"/>
    </row>
    <row r="41" spans="1:14" ht="78.75" customHeight="1" thickBot="1">
      <c r="A41" s="379"/>
      <c r="B41" s="42">
        <v>4</v>
      </c>
      <c r="C41" s="49"/>
      <c r="D41" s="369" t="s">
        <v>244</v>
      </c>
      <c r="E41" s="374"/>
      <c r="F41" s="43">
        <v>30</v>
      </c>
      <c r="G41" s="30">
        <v>0</v>
      </c>
      <c r="H41" s="30">
        <v>0</v>
      </c>
      <c r="I41" s="30">
        <f t="shared" si="0"/>
        <v>0</v>
      </c>
      <c r="J41" s="30">
        <v>0</v>
      </c>
      <c r="K41" s="30">
        <v>0</v>
      </c>
      <c r="L41" s="55">
        <f t="shared" si="1"/>
        <v>0</v>
      </c>
      <c r="M41" s="55">
        <f t="shared" si="2"/>
        <v>0</v>
      </c>
      <c r="N41" s="21"/>
    </row>
    <row r="42" spans="1:14" ht="20.25" customHeight="1" thickBot="1">
      <c r="A42" s="379"/>
      <c r="B42" s="42">
        <v>5</v>
      </c>
      <c r="C42" s="49"/>
      <c r="D42" s="366" t="s">
        <v>52</v>
      </c>
      <c r="E42" s="366"/>
      <c r="F42" s="43">
        <v>31</v>
      </c>
      <c r="G42" s="30">
        <v>0</v>
      </c>
      <c r="H42" s="30">
        <v>0</v>
      </c>
      <c r="I42" s="30">
        <f t="shared" si="0"/>
        <v>0</v>
      </c>
      <c r="J42" s="30">
        <v>0</v>
      </c>
      <c r="K42" s="30">
        <v>0</v>
      </c>
      <c r="L42" s="55">
        <f t="shared" si="1"/>
        <v>0</v>
      </c>
      <c r="M42" s="55">
        <f t="shared" si="2"/>
        <v>0</v>
      </c>
      <c r="N42" s="21"/>
    </row>
    <row r="43" spans="1:14" ht="37.5" customHeight="1" thickBot="1">
      <c r="A43" s="379"/>
      <c r="B43" s="42">
        <v>6</v>
      </c>
      <c r="C43" s="49"/>
      <c r="D43" s="417" t="s">
        <v>329</v>
      </c>
      <c r="E43" s="417"/>
      <c r="F43" s="43">
        <v>32</v>
      </c>
      <c r="G43" s="30">
        <f>G37</f>
        <v>0</v>
      </c>
      <c r="H43" s="30">
        <f>H37</f>
        <v>0</v>
      </c>
      <c r="I43" s="30">
        <f t="shared" si="0"/>
        <v>0</v>
      </c>
      <c r="J43" s="239">
        <v>0</v>
      </c>
      <c r="K43" s="239">
        <v>0</v>
      </c>
      <c r="L43" s="55">
        <f t="shared" si="1"/>
        <v>0</v>
      </c>
      <c r="M43" s="55">
        <f t="shared" si="2"/>
        <v>0</v>
      </c>
      <c r="N43" s="21"/>
    </row>
    <row r="44" spans="1:14" ht="56.25" customHeight="1" thickBot="1">
      <c r="A44" s="379"/>
      <c r="B44" s="42">
        <v>7</v>
      </c>
      <c r="C44" s="49"/>
      <c r="D44" s="366" t="s">
        <v>53</v>
      </c>
      <c r="E44" s="366"/>
      <c r="F44" s="43">
        <v>33</v>
      </c>
      <c r="G44" s="30">
        <f>'Anexa 2'!J135</f>
        <v>0</v>
      </c>
      <c r="H44" s="30">
        <f>'Anexa 2'!N135</f>
        <v>0</v>
      </c>
      <c r="I44" s="30">
        <f t="shared" si="0"/>
        <v>0</v>
      </c>
      <c r="J44" s="240">
        <v>0</v>
      </c>
      <c r="K44" s="240">
        <v>0</v>
      </c>
      <c r="L44" s="55">
        <f t="shared" si="1"/>
        <v>0</v>
      </c>
      <c r="M44" s="55">
        <f t="shared" si="2"/>
        <v>0</v>
      </c>
      <c r="N44" s="21"/>
    </row>
    <row r="45" spans="1:14" ht="66.75" customHeight="1" thickBot="1">
      <c r="A45" s="379"/>
      <c r="B45" s="42">
        <v>8</v>
      </c>
      <c r="C45" s="49"/>
      <c r="D45" s="366" t="s">
        <v>98</v>
      </c>
      <c r="E45" s="366"/>
      <c r="F45" s="43">
        <v>34</v>
      </c>
      <c r="G45" s="30">
        <f>ROUND(SUM((G43+G44)*50%),0)</f>
        <v>0</v>
      </c>
      <c r="H45" s="30">
        <f>ROUND(SUM((H43+H44)*50%),0)</f>
        <v>0</v>
      </c>
      <c r="I45" s="30">
        <f t="shared" si="0"/>
        <v>0</v>
      </c>
      <c r="J45" s="240">
        <f>ROUND(SUM(J43*50%),0)</f>
        <v>0</v>
      </c>
      <c r="K45" s="240">
        <f>ROUND(SUM(K43*50%),0)</f>
        <v>0</v>
      </c>
      <c r="L45" s="55">
        <f t="shared" si="1"/>
        <v>0</v>
      </c>
      <c r="M45" s="55">
        <f t="shared" si="2"/>
        <v>0</v>
      </c>
      <c r="N45" s="21"/>
    </row>
    <row r="46" spans="1:14" ht="18.75" customHeight="1" thickBot="1">
      <c r="A46" s="379"/>
      <c r="B46" s="42"/>
      <c r="C46" s="49" t="s">
        <v>21</v>
      </c>
      <c r="D46" s="366" t="s">
        <v>238</v>
      </c>
      <c r="E46" s="366"/>
      <c r="F46" s="43">
        <v>35</v>
      </c>
      <c r="G46" s="30">
        <v>0</v>
      </c>
      <c r="H46" s="30">
        <v>0</v>
      </c>
      <c r="I46" s="30">
        <f t="shared" si="0"/>
        <v>0</v>
      </c>
      <c r="J46" s="30">
        <v>0</v>
      </c>
      <c r="K46" s="30">
        <v>0</v>
      </c>
      <c r="L46" s="55">
        <f t="shared" si="1"/>
        <v>0</v>
      </c>
      <c r="M46" s="55">
        <f t="shared" si="2"/>
        <v>0</v>
      </c>
      <c r="N46" s="21"/>
    </row>
    <row r="47" spans="1:14" ht="17.25" customHeight="1" thickBot="1">
      <c r="A47" s="379"/>
      <c r="B47" s="42"/>
      <c r="C47" s="49" t="s">
        <v>22</v>
      </c>
      <c r="D47" s="366" t="s">
        <v>239</v>
      </c>
      <c r="E47" s="366"/>
      <c r="F47" s="43">
        <v>36</v>
      </c>
      <c r="G47" s="30">
        <v>0</v>
      </c>
      <c r="H47" s="30">
        <v>0</v>
      </c>
      <c r="I47" s="30">
        <f t="shared" si="0"/>
        <v>0</v>
      </c>
      <c r="J47" s="30">
        <v>0</v>
      </c>
      <c r="K47" s="30">
        <v>0</v>
      </c>
      <c r="L47" s="55">
        <f t="shared" si="1"/>
        <v>0</v>
      </c>
      <c r="M47" s="55">
        <f t="shared" si="2"/>
        <v>0</v>
      </c>
      <c r="N47" s="21"/>
    </row>
    <row r="48" spans="1:14" ht="19.5" customHeight="1" thickBot="1">
      <c r="A48" s="379"/>
      <c r="B48" s="42"/>
      <c r="C48" s="49" t="s">
        <v>24</v>
      </c>
      <c r="D48" s="366" t="s">
        <v>240</v>
      </c>
      <c r="E48" s="366"/>
      <c r="F48" s="43">
        <v>37</v>
      </c>
      <c r="G48" s="30">
        <v>0</v>
      </c>
      <c r="H48" s="30">
        <v>0</v>
      </c>
      <c r="I48" s="30">
        <f t="shared" si="0"/>
        <v>0</v>
      </c>
      <c r="J48" s="30">
        <v>0</v>
      </c>
      <c r="K48" s="30">
        <v>0</v>
      </c>
      <c r="L48" s="55">
        <f t="shared" si="1"/>
        <v>0</v>
      </c>
      <c r="M48" s="55">
        <f t="shared" si="2"/>
        <v>0</v>
      </c>
      <c r="N48" s="21"/>
    </row>
    <row r="49" spans="1:14" ht="42" customHeight="1" thickBot="1">
      <c r="A49" s="379"/>
      <c r="B49" s="42">
        <v>9</v>
      </c>
      <c r="C49" s="49"/>
      <c r="D49" s="417" t="s">
        <v>330</v>
      </c>
      <c r="E49" s="417"/>
      <c r="F49" s="43">
        <v>38</v>
      </c>
      <c r="G49" s="30">
        <f>G43-G45</f>
        <v>0</v>
      </c>
      <c r="H49" s="30">
        <f>H43-H45</f>
        <v>0</v>
      </c>
      <c r="I49" s="30">
        <f t="shared" si="0"/>
        <v>0</v>
      </c>
      <c r="J49" s="240">
        <f>J43-J44-J45</f>
        <v>0</v>
      </c>
      <c r="K49" s="240">
        <f>K43-K44-K45</f>
        <v>0</v>
      </c>
      <c r="L49" s="55">
        <f t="shared" si="1"/>
        <v>0</v>
      </c>
      <c r="M49" s="55">
        <f t="shared" si="2"/>
        <v>0</v>
      </c>
      <c r="N49" s="21"/>
    </row>
    <row r="50" spans="1:14" ht="20.25" customHeight="1" thickBot="1">
      <c r="A50" s="48" t="s">
        <v>16</v>
      </c>
      <c r="B50" s="42"/>
      <c r="C50" s="49"/>
      <c r="D50" s="366" t="s">
        <v>7</v>
      </c>
      <c r="E50" s="366"/>
      <c r="F50" s="43">
        <v>39</v>
      </c>
      <c r="G50" s="30">
        <v>0</v>
      </c>
      <c r="H50" s="30">
        <v>0</v>
      </c>
      <c r="I50" s="30">
        <f t="shared" si="0"/>
        <v>0</v>
      </c>
      <c r="J50" s="30">
        <v>0</v>
      </c>
      <c r="K50" s="30">
        <v>0</v>
      </c>
      <c r="L50" s="55">
        <f t="shared" si="1"/>
        <v>0</v>
      </c>
      <c r="M50" s="55">
        <f t="shared" si="2"/>
        <v>0</v>
      </c>
      <c r="N50" s="21"/>
    </row>
    <row r="51" spans="1:14" ht="29.25" customHeight="1" thickBot="1">
      <c r="A51" s="48" t="s">
        <v>17</v>
      </c>
      <c r="B51" s="42"/>
      <c r="C51" s="49"/>
      <c r="D51" s="366" t="s">
        <v>113</v>
      </c>
      <c r="E51" s="366"/>
      <c r="F51" s="43">
        <v>40</v>
      </c>
      <c r="G51" s="30">
        <v>0</v>
      </c>
      <c r="H51" s="30">
        <v>0</v>
      </c>
      <c r="I51" s="30">
        <f t="shared" si="0"/>
        <v>0</v>
      </c>
      <c r="J51" s="30">
        <v>0</v>
      </c>
      <c r="K51" s="30">
        <v>0</v>
      </c>
      <c r="L51" s="55">
        <f t="shared" si="1"/>
        <v>0</v>
      </c>
      <c r="M51" s="55">
        <f t="shared" si="2"/>
        <v>0</v>
      </c>
      <c r="N51" s="21"/>
    </row>
    <row r="52" spans="1:14" ht="15.75" customHeight="1" thickBot="1">
      <c r="A52" s="48"/>
      <c r="B52" s="42"/>
      <c r="C52" s="49" t="s">
        <v>21</v>
      </c>
      <c r="D52" s="366" t="s">
        <v>31</v>
      </c>
      <c r="E52" s="366"/>
      <c r="F52" s="43">
        <v>41</v>
      </c>
      <c r="G52" s="30">
        <v>0</v>
      </c>
      <c r="H52" s="30">
        <v>0</v>
      </c>
      <c r="I52" s="30">
        <f t="shared" si="0"/>
        <v>0</v>
      </c>
      <c r="J52" s="30">
        <v>0</v>
      </c>
      <c r="K52" s="30">
        <v>0</v>
      </c>
      <c r="L52" s="55">
        <f t="shared" si="1"/>
        <v>0</v>
      </c>
      <c r="M52" s="55">
        <f t="shared" si="2"/>
        <v>0</v>
      </c>
      <c r="N52" s="21"/>
    </row>
    <row r="53" spans="1:14" ht="15.75" customHeight="1" thickBot="1">
      <c r="A53" s="48"/>
      <c r="B53" s="42"/>
      <c r="C53" s="49" t="s">
        <v>22</v>
      </c>
      <c r="D53" s="366" t="s">
        <v>114</v>
      </c>
      <c r="E53" s="366"/>
      <c r="F53" s="43">
        <v>42</v>
      </c>
      <c r="G53" s="30">
        <v>0</v>
      </c>
      <c r="H53" s="30">
        <v>0</v>
      </c>
      <c r="I53" s="30">
        <f t="shared" si="0"/>
        <v>0</v>
      </c>
      <c r="J53" s="30">
        <v>0</v>
      </c>
      <c r="K53" s="30">
        <v>0</v>
      </c>
      <c r="L53" s="55">
        <f t="shared" si="1"/>
        <v>0</v>
      </c>
      <c r="M53" s="55">
        <f t="shared" si="2"/>
        <v>0</v>
      </c>
      <c r="N53" s="21"/>
    </row>
    <row r="54" spans="1:14" ht="15.75" customHeight="1" thickBot="1">
      <c r="A54" s="48"/>
      <c r="B54" s="42"/>
      <c r="C54" s="49" t="s">
        <v>24</v>
      </c>
      <c r="D54" s="366" t="s">
        <v>115</v>
      </c>
      <c r="E54" s="366"/>
      <c r="F54" s="43">
        <v>43</v>
      </c>
      <c r="G54" s="30">
        <v>0</v>
      </c>
      <c r="H54" s="30">
        <v>0</v>
      </c>
      <c r="I54" s="30">
        <f t="shared" si="0"/>
        <v>0</v>
      </c>
      <c r="J54" s="30">
        <v>0</v>
      </c>
      <c r="K54" s="30">
        <v>0</v>
      </c>
      <c r="L54" s="55">
        <f t="shared" si="1"/>
        <v>0</v>
      </c>
      <c r="M54" s="55">
        <f t="shared" si="2"/>
        <v>0</v>
      </c>
      <c r="N54" s="21"/>
    </row>
    <row r="55" spans="1:14" ht="15.75" customHeight="1" thickBot="1">
      <c r="A55" s="48"/>
      <c r="B55" s="42"/>
      <c r="C55" s="49" t="s">
        <v>26</v>
      </c>
      <c r="D55" s="366" t="s">
        <v>39</v>
      </c>
      <c r="E55" s="366"/>
      <c r="F55" s="43">
        <v>44</v>
      </c>
      <c r="G55" s="30">
        <v>0</v>
      </c>
      <c r="H55" s="30">
        <v>0</v>
      </c>
      <c r="I55" s="30">
        <f t="shared" si="0"/>
        <v>0</v>
      </c>
      <c r="J55" s="30">
        <v>0</v>
      </c>
      <c r="K55" s="30">
        <v>0</v>
      </c>
      <c r="L55" s="55">
        <f t="shared" si="1"/>
        <v>0</v>
      </c>
      <c r="M55" s="55">
        <f t="shared" si="2"/>
        <v>0</v>
      </c>
      <c r="N55" s="21"/>
    </row>
    <row r="56" spans="1:14" ht="15.75" customHeight="1" thickBot="1">
      <c r="A56" s="48"/>
      <c r="B56" s="42"/>
      <c r="C56" s="49" t="s">
        <v>27</v>
      </c>
      <c r="D56" s="366" t="s">
        <v>40</v>
      </c>
      <c r="E56" s="366"/>
      <c r="F56" s="43">
        <v>45</v>
      </c>
      <c r="G56" s="30">
        <v>0</v>
      </c>
      <c r="H56" s="30">
        <v>0</v>
      </c>
      <c r="I56" s="30">
        <f t="shared" si="0"/>
        <v>0</v>
      </c>
      <c r="J56" s="30">
        <v>0</v>
      </c>
      <c r="K56" s="30">
        <v>0</v>
      </c>
      <c r="L56" s="55">
        <f t="shared" si="1"/>
        <v>0</v>
      </c>
      <c r="M56" s="55">
        <f t="shared" si="2"/>
        <v>0</v>
      </c>
      <c r="N56" s="21"/>
    </row>
    <row r="57" spans="1:14" ht="18.75" customHeight="1" thickBot="1">
      <c r="A57" s="48" t="s">
        <v>18</v>
      </c>
      <c r="B57" s="42"/>
      <c r="C57" s="49"/>
      <c r="D57" s="366" t="s">
        <v>8</v>
      </c>
      <c r="E57" s="366"/>
      <c r="F57" s="43">
        <v>46</v>
      </c>
      <c r="G57" s="30">
        <f>'Anexa 4'!F11</f>
        <v>24</v>
      </c>
      <c r="H57" s="30">
        <f>'Anexa 4'!G11</f>
        <v>0</v>
      </c>
      <c r="I57" s="30">
        <f t="shared" si="0"/>
        <v>0</v>
      </c>
      <c r="J57" s="240">
        <f>'Anexa 4'!H11</f>
        <v>0</v>
      </c>
      <c r="K57" s="240">
        <f>'Anexa 4'!I11</f>
        <v>0</v>
      </c>
      <c r="L57" s="55">
        <f t="shared" si="1"/>
        <v>0</v>
      </c>
      <c r="M57" s="55">
        <f t="shared" si="2"/>
        <v>0</v>
      </c>
      <c r="N57" s="21"/>
    </row>
    <row r="58" spans="1:14" ht="15.75" customHeight="1" thickBot="1">
      <c r="A58" s="48"/>
      <c r="B58" s="42">
        <v>1</v>
      </c>
      <c r="C58" s="49"/>
      <c r="D58" s="366" t="s">
        <v>292</v>
      </c>
      <c r="E58" s="366"/>
      <c r="F58" s="43">
        <v>47</v>
      </c>
      <c r="G58" s="30">
        <f>'Anexa 4'!F15+'Anexa 4'!F16</f>
        <v>0</v>
      </c>
      <c r="H58" s="30">
        <f>'Anexa 4'!G15+'Anexa 4'!G16</f>
        <v>0</v>
      </c>
      <c r="I58" s="30">
        <f t="shared" si="0"/>
        <v>0</v>
      </c>
      <c r="J58" s="240">
        <f>'Anexa 4'!H15+'Anexa 4'!H16</f>
        <v>0</v>
      </c>
      <c r="K58" s="240">
        <f>'Anexa 4'!I16+'Anexa 4'!I17</f>
        <v>0</v>
      </c>
      <c r="L58" s="55">
        <f t="shared" si="1"/>
        <v>0</v>
      </c>
      <c r="M58" s="55">
        <f t="shared" si="2"/>
        <v>0</v>
      </c>
      <c r="N58" s="21"/>
    </row>
    <row r="59" spans="1:14" ht="29.25" customHeight="1" thickBot="1">
      <c r="A59" s="48"/>
      <c r="B59" s="42"/>
      <c r="C59" s="49"/>
      <c r="D59" s="50"/>
      <c r="E59" s="50" t="s">
        <v>331</v>
      </c>
      <c r="F59" s="43">
        <v>48</v>
      </c>
      <c r="G59" s="30">
        <v>0</v>
      </c>
      <c r="H59" s="30">
        <v>0</v>
      </c>
      <c r="I59" s="30">
        <f t="shared" si="0"/>
        <v>0</v>
      </c>
      <c r="J59" s="30">
        <v>0</v>
      </c>
      <c r="K59" s="30">
        <v>0</v>
      </c>
      <c r="L59" s="55">
        <f t="shared" si="1"/>
        <v>0</v>
      </c>
      <c r="M59" s="55">
        <f t="shared" si="2"/>
        <v>0</v>
      </c>
      <c r="N59" s="21"/>
    </row>
    <row r="60" spans="1:14" ht="15.75" customHeight="1" thickBot="1">
      <c r="A60" s="48" t="s">
        <v>19</v>
      </c>
      <c r="B60" s="42"/>
      <c r="C60" s="49"/>
      <c r="D60" s="366" t="s">
        <v>99</v>
      </c>
      <c r="E60" s="366"/>
      <c r="F60" s="43">
        <v>49</v>
      </c>
      <c r="G60" s="30">
        <f>'Anexa 4'!F24</f>
        <v>23</v>
      </c>
      <c r="H60" s="30">
        <f>'Anexa 4'!G24</f>
        <v>0</v>
      </c>
      <c r="I60" s="30">
        <f t="shared" si="0"/>
        <v>0</v>
      </c>
      <c r="J60" s="240">
        <f>'Anexa 4'!H24</f>
        <v>0</v>
      </c>
      <c r="K60" s="240">
        <f>'Anexa 4'!I24</f>
        <v>0</v>
      </c>
      <c r="L60" s="55">
        <f t="shared" si="1"/>
        <v>0</v>
      </c>
      <c r="M60" s="55">
        <f t="shared" si="2"/>
        <v>0</v>
      </c>
      <c r="N60" s="21"/>
    </row>
    <row r="61" spans="1:14" ht="17.25" customHeight="1" thickBot="1">
      <c r="A61" s="48" t="s">
        <v>54</v>
      </c>
      <c r="B61" s="41"/>
      <c r="C61" s="49"/>
      <c r="D61" s="366" t="s">
        <v>9</v>
      </c>
      <c r="E61" s="366"/>
      <c r="F61" s="43"/>
      <c r="G61" s="31">
        <v>0</v>
      </c>
      <c r="H61" s="31">
        <v>0</v>
      </c>
      <c r="I61" s="30">
        <f t="shared" si="0"/>
        <v>0</v>
      </c>
      <c r="J61" s="239">
        <v>0</v>
      </c>
      <c r="K61" s="239">
        <v>0</v>
      </c>
      <c r="L61" s="55">
        <f t="shared" si="1"/>
        <v>0</v>
      </c>
      <c r="M61" s="55">
        <f t="shared" si="2"/>
        <v>0</v>
      </c>
      <c r="N61" s="21"/>
    </row>
    <row r="62" spans="1:112" s="35" customFormat="1" ht="18.75" customHeight="1" thickBot="1">
      <c r="A62" s="379"/>
      <c r="B62" s="42">
        <v>1</v>
      </c>
      <c r="C62" s="49"/>
      <c r="D62" s="366" t="s">
        <v>90</v>
      </c>
      <c r="E62" s="366"/>
      <c r="F62" s="43">
        <v>50</v>
      </c>
      <c r="G62" s="30">
        <f>'Anexa 2'!J163</f>
        <v>16</v>
      </c>
      <c r="H62" s="30">
        <f>'Anexa 2'!N163</f>
        <v>15</v>
      </c>
      <c r="I62" s="30">
        <f t="shared" si="0"/>
        <v>93.75</v>
      </c>
      <c r="J62" s="240">
        <v>16</v>
      </c>
      <c r="K62" s="239">
        <v>16</v>
      </c>
      <c r="L62" s="55">
        <f t="shared" si="1"/>
        <v>106.66666666666667</v>
      </c>
      <c r="M62" s="55">
        <f t="shared" si="2"/>
        <v>100</v>
      </c>
      <c r="N62" s="12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</row>
    <row r="63" spans="1:112" s="35" customFormat="1" ht="15.75" customHeight="1" thickBot="1">
      <c r="A63" s="379"/>
      <c r="B63" s="42">
        <v>2</v>
      </c>
      <c r="C63" s="49"/>
      <c r="D63" s="366" t="s">
        <v>303</v>
      </c>
      <c r="E63" s="366"/>
      <c r="F63" s="43">
        <v>51</v>
      </c>
      <c r="G63" s="30">
        <f>'Anexa 2'!J164</f>
        <v>16</v>
      </c>
      <c r="H63" s="30">
        <f>'Anexa 2'!N164</f>
        <v>15</v>
      </c>
      <c r="I63" s="30">
        <f t="shared" si="0"/>
        <v>93.75</v>
      </c>
      <c r="J63" s="240">
        <v>16</v>
      </c>
      <c r="K63" s="239">
        <v>16</v>
      </c>
      <c r="L63" s="55">
        <f t="shared" si="1"/>
        <v>106.66666666666667</v>
      </c>
      <c r="M63" s="55">
        <f t="shared" si="2"/>
        <v>100</v>
      </c>
      <c r="N63" s="12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</row>
    <row r="64" spans="1:112" s="35" customFormat="1" ht="27.75" customHeight="1" thickBot="1">
      <c r="A64" s="379"/>
      <c r="B64" s="42">
        <v>3</v>
      </c>
      <c r="C64" s="49"/>
      <c r="D64" s="378" t="s">
        <v>250</v>
      </c>
      <c r="E64" s="378"/>
      <c r="F64" s="43">
        <v>52</v>
      </c>
      <c r="G64" s="30">
        <f>'Anexa 2'!J166</f>
        <v>6214</v>
      </c>
      <c r="H64" s="30">
        <f>'Anexa 2'!N166</f>
        <v>7122</v>
      </c>
      <c r="I64" s="30">
        <f t="shared" si="0"/>
        <v>114.61216607660123</v>
      </c>
      <c r="J64" s="240">
        <f>ROUND(J22/J63/12*1000,0)</f>
        <v>6917</v>
      </c>
      <c r="K64" s="240">
        <f>ROUND(K22/K63/12*1000,0)</f>
        <v>7500</v>
      </c>
      <c r="L64" s="55">
        <f t="shared" si="1"/>
        <v>97.1215950575681</v>
      </c>
      <c r="M64" s="55">
        <f t="shared" si="2"/>
        <v>108.42850946942315</v>
      </c>
      <c r="N64" s="1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</row>
    <row r="65" spans="1:112" s="35" customFormat="1" ht="41.25" customHeight="1" thickBot="1">
      <c r="A65" s="379"/>
      <c r="B65" s="42">
        <v>4</v>
      </c>
      <c r="C65" s="49"/>
      <c r="D65" s="381" t="s">
        <v>298</v>
      </c>
      <c r="E65" s="382"/>
      <c r="F65" s="43">
        <v>53</v>
      </c>
      <c r="G65" s="30">
        <f>'Anexa 2'!J167</f>
        <v>6214</v>
      </c>
      <c r="H65" s="30">
        <f>'Anexa 2'!N167</f>
        <v>6856</v>
      </c>
      <c r="I65" s="30">
        <f t="shared" si="0"/>
        <v>110.33150949468941</v>
      </c>
      <c r="J65" s="240">
        <f>ROUND(J22/J63/12*1000,0)</f>
        <v>6917</v>
      </c>
      <c r="K65" s="240">
        <f>ROUND(K22/K63/12*1000,0)</f>
        <v>7500</v>
      </c>
      <c r="L65" s="55">
        <f t="shared" si="1"/>
        <v>100.88973162193699</v>
      </c>
      <c r="M65" s="55">
        <f t="shared" si="2"/>
        <v>108.42850946942315</v>
      </c>
      <c r="N65" s="12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</row>
    <row r="66" spans="1:112" s="35" customFormat="1" ht="27" customHeight="1" thickBot="1">
      <c r="A66" s="379"/>
      <c r="B66" s="42">
        <v>5</v>
      </c>
      <c r="C66" s="49"/>
      <c r="D66" s="381" t="s">
        <v>332</v>
      </c>
      <c r="E66" s="382"/>
      <c r="F66" s="43">
        <v>54</v>
      </c>
      <c r="G66" s="30">
        <f>'Anexa 2'!J168</f>
        <v>94</v>
      </c>
      <c r="H66" s="30">
        <f>'Anexa 2'!N168</f>
        <v>113</v>
      </c>
      <c r="I66" s="30">
        <f t="shared" si="0"/>
        <v>120.2127659574468</v>
      </c>
      <c r="J66" s="240">
        <f>ROUND(J12/J63,0)</f>
        <v>126</v>
      </c>
      <c r="K66" s="240">
        <f>ROUND(K12/K63,0)</f>
        <v>133</v>
      </c>
      <c r="L66" s="55">
        <f t="shared" si="1"/>
        <v>111.50442477876106</v>
      </c>
      <c r="M66" s="55">
        <f t="shared" si="2"/>
        <v>105.55555555555556</v>
      </c>
      <c r="N66" s="1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</row>
    <row r="67" spans="1:112" s="35" customFormat="1" ht="40.5" customHeight="1" thickBot="1">
      <c r="A67" s="379"/>
      <c r="B67" s="42">
        <v>6</v>
      </c>
      <c r="C67" s="49"/>
      <c r="D67" s="376" t="s">
        <v>299</v>
      </c>
      <c r="E67" s="418"/>
      <c r="F67" s="43">
        <v>55</v>
      </c>
      <c r="G67" s="30">
        <f>'Anexa 2'!J169</f>
        <v>94</v>
      </c>
      <c r="H67" s="30">
        <f>'Anexa 2'!N169</f>
        <v>113</v>
      </c>
      <c r="I67" s="30">
        <f t="shared" si="0"/>
        <v>120.2127659574468</v>
      </c>
      <c r="J67" s="240">
        <f>ROUND((J12-J14-J15)/J63,0)</f>
        <v>126</v>
      </c>
      <c r="K67" s="240">
        <f>ROUND((K12-K14-K15)/K63,0)</f>
        <v>133</v>
      </c>
      <c r="L67" s="55">
        <f t="shared" si="1"/>
        <v>111.50442477876106</v>
      </c>
      <c r="M67" s="55">
        <f t="shared" si="2"/>
        <v>105.55555555555556</v>
      </c>
      <c r="N67" s="12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</row>
    <row r="68" spans="1:112" s="35" customFormat="1" ht="30" customHeight="1" thickBot="1">
      <c r="A68" s="379"/>
      <c r="B68" s="42">
        <v>7</v>
      </c>
      <c r="C68" s="49"/>
      <c r="D68" s="377" t="s">
        <v>304</v>
      </c>
      <c r="E68" s="377"/>
      <c r="F68" s="43">
        <v>56</v>
      </c>
      <c r="G68" s="30">
        <f>'Anexa 2'!J170</f>
        <v>0</v>
      </c>
      <c r="H68" s="30">
        <f>'Anexa 2'!N170</f>
        <v>0</v>
      </c>
      <c r="I68" s="30">
        <f t="shared" si="0"/>
        <v>0</v>
      </c>
      <c r="J68" s="240">
        <v>0</v>
      </c>
      <c r="K68" s="240">
        <v>0</v>
      </c>
      <c r="L68" s="55">
        <f t="shared" si="1"/>
        <v>0</v>
      </c>
      <c r="M68" s="55">
        <f t="shared" si="2"/>
        <v>0</v>
      </c>
      <c r="N68" s="12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</row>
    <row r="69" spans="1:112" s="35" customFormat="1" ht="27.75" customHeight="1" thickBot="1">
      <c r="A69" s="379"/>
      <c r="B69" s="42">
        <v>8</v>
      </c>
      <c r="C69" s="49"/>
      <c r="D69" s="366" t="s">
        <v>333</v>
      </c>
      <c r="E69" s="366"/>
      <c r="F69" s="43">
        <v>57</v>
      </c>
      <c r="G69" s="30">
        <f>ROUND(G17/G12*1000,0)</f>
        <v>1000</v>
      </c>
      <c r="H69" s="30">
        <f>ROUND(H17/H12*1000,0)</f>
        <v>1000</v>
      </c>
      <c r="I69" s="30">
        <f t="shared" si="0"/>
        <v>100</v>
      </c>
      <c r="J69" s="240">
        <f>ROUND(J17/J12*1000,0)</f>
        <v>1000</v>
      </c>
      <c r="K69" s="240">
        <f>ROUND(K17/K12*1000,0)</f>
        <v>1000</v>
      </c>
      <c r="L69" s="55">
        <f t="shared" si="1"/>
        <v>100</v>
      </c>
      <c r="M69" s="55">
        <f t="shared" si="2"/>
        <v>100</v>
      </c>
      <c r="N69" s="1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</row>
    <row r="70" spans="1:112" s="35" customFormat="1" ht="15.75" customHeight="1" thickBot="1">
      <c r="A70" s="379"/>
      <c r="B70" s="42">
        <v>9</v>
      </c>
      <c r="C70" s="49"/>
      <c r="D70" s="366" t="s">
        <v>100</v>
      </c>
      <c r="E70" s="366"/>
      <c r="F70" s="43">
        <v>58</v>
      </c>
      <c r="G70" s="30">
        <f>'Anexa 2'!J176</f>
        <v>0</v>
      </c>
      <c r="H70" s="30">
        <f>'Anexa 2'!N176</f>
        <v>0</v>
      </c>
      <c r="I70" s="30">
        <f t="shared" si="0"/>
        <v>0</v>
      </c>
      <c r="J70" s="239">
        <v>0</v>
      </c>
      <c r="K70" s="239">
        <v>0</v>
      </c>
      <c r="L70" s="55">
        <f t="shared" si="1"/>
        <v>0</v>
      </c>
      <c r="M70" s="55">
        <f t="shared" si="2"/>
        <v>0</v>
      </c>
      <c r="N70" s="12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</row>
    <row r="71" spans="1:112" s="35" customFormat="1" ht="15.75" customHeight="1" thickBot="1">
      <c r="A71" s="379"/>
      <c r="B71" s="42">
        <v>10</v>
      </c>
      <c r="C71" s="49"/>
      <c r="D71" s="366" t="s">
        <v>101</v>
      </c>
      <c r="E71" s="366"/>
      <c r="F71" s="43">
        <v>59</v>
      </c>
      <c r="G71" s="30">
        <f>'Anexa 2'!J177</f>
        <v>0</v>
      </c>
      <c r="H71" s="30">
        <f>'Anexa 2'!N177</f>
        <v>0</v>
      </c>
      <c r="I71" s="30">
        <f t="shared" si="0"/>
        <v>0</v>
      </c>
      <c r="J71" s="239">
        <v>0</v>
      </c>
      <c r="K71" s="239">
        <v>0</v>
      </c>
      <c r="L71" s="55">
        <f t="shared" si="1"/>
        <v>0</v>
      </c>
      <c r="M71" s="55">
        <f t="shared" si="2"/>
        <v>0</v>
      </c>
      <c r="N71" s="1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</row>
    <row r="72" spans="1:8" ht="15.75" customHeight="1">
      <c r="A72" s="18"/>
      <c r="B72" s="19"/>
      <c r="C72" s="20"/>
      <c r="D72" s="53"/>
      <c r="E72" s="53"/>
      <c r="F72" s="21"/>
      <c r="G72" s="21"/>
      <c r="H72" s="22"/>
    </row>
    <row r="73" spans="1:8" ht="15.75" customHeight="1">
      <c r="A73" s="18"/>
      <c r="B73" s="19"/>
      <c r="C73" s="20"/>
      <c r="D73" s="53"/>
      <c r="E73" s="53"/>
      <c r="F73" s="21"/>
      <c r="G73" s="21"/>
      <c r="H73" s="22"/>
    </row>
    <row r="74" spans="1:105" s="188" customFormat="1" ht="15">
      <c r="A74" s="421" t="s">
        <v>406</v>
      </c>
      <c r="B74" s="422"/>
      <c r="C74" s="422"/>
      <c r="D74" s="422"/>
      <c r="E74" s="422"/>
      <c r="F74" s="268"/>
      <c r="G74" s="421" t="s">
        <v>413</v>
      </c>
      <c r="H74" s="422"/>
      <c r="I74" s="423"/>
      <c r="J74" s="241"/>
      <c r="K74" s="236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</row>
    <row r="75" spans="1:11" s="40" customFormat="1" ht="16.5" customHeight="1">
      <c r="A75" s="428" t="s">
        <v>424</v>
      </c>
      <c r="B75" s="429"/>
      <c r="C75" s="429"/>
      <c r="D75" s="429"/>
      <c r="E75" s="430"/>
      <c r="F75" s="270"/>
      <c r="G75" s="424" t="s">
        <v>426</v>
      </c>
      <c r="H75" s="425"/>
      <c r="I75" s="423"/>
      <c r="J75" s="426"/>
      <c r="K75" s="427"/>
    </row>
    <row r="76" spans="1:13" ht="12.75">
      <c r="A76" s="18"/>
      <c r="B76" s="18"/>
      <c r="C76" s="18"/>
      <c r="D76" s="18"/>
      <c r="E76" s="18"/>
      <c r="F76" s="18"/>
      <c r="G76" s="21"/>
      <c r="H76" s="12"/>
      <c r="I76" s="44"/>
      <c r="J76" s="242"/>
      <c r="K76" s="242"/>
      <c r="L76" s="44"/>
      <c r="M76" s="44"/>
    </row>
    <row r="77" spans="1:13" ht="12.75">
      <c r="A77" s="18"/>
      <c r="B77" s="18"/>
      <c r="C77" s="18"/>
      <c r="D77" s="18"/>
      <c r="E77" s="18"/>
      <c r="F77" s="18"/>
      <c r="G77" s="21"/>
      <c r="H77" s="12"/>
      <c r="I77" s="44"/>
      <c r="J77" s="242"/>
      <c r="K77" s="242"/>
      <c r="L77" s="44"/>
      <c r="M77" s="44"/>
    </row>
    <row r="78" spans="1:13" ht="12.75">
      <c r="A78" s="18"/>
      <c r="B78" s="44"/>
      <c r="C78" s="44"/>
      <c r="D78" s="44"/>
      <c r="E78" s="44"/>
      <c r="F78" s="44"/>
      <c r="G78" s="21"/>
      <c r="H78" s="12"/>
      <c r="I78" s="44"/>
      <c r="J78" s="242"/>
      <c r="K78" s="242"/>
      <c r="L78" s="44"/>
      <c r="M78" s="44"/>
    </row>
    <row r="79" spans="1:13" ht="12.75">
      <c r="A79" s="18"/>
      <c r="B79" s="44"/>
      <c r="C79" s="44"/>
      <c r="D79" s="44"/>
      <c r="E79" s="44"/>
      <c r="F79" s="44"/>
      <c r="G79" s="21"/>
      <c r="H79" s="12"/>
      <c r="I79" s="44"/>
      <c r="J79" s="242"/>
      <c r="K79" s="242"/>
      <c r="L79" s="44"/>
      <c r="M79" s="44"/>
    </row>
    <row r="80" spans="1:9" ht="14.25" customHeight="1" hidden="1">
      <c r="A80" s="19"/>
      <c r="B80" s="19"/>
      <c r="D80" s="19"/>
      <c r="E80" s="383"/>
      <c r="F80" s="383"/>
      <c r="G80" s="419"/>
      <c r="H80" s="420"/>
      <c r="I80" s="420"/>
    </row>
    <row r="81" spans="1:9" ht="12.75" hidden="1">
      <c r="A81" s="19"/>
      <c r="B81" s="19"/>
      <c r="D81" s="19"/>
      <c r="E81" s="24"/>
      <c r="F81" s="21"/>
      <c r="G81" s="419"/>
      <c r="H81" s="420"/>
      <c r="I81" s="420"/>
    </row>
    <row r="82" spans="1:9" ht="12.75" customHeight="1" hidden="1">
      <c r="A82" s="19"/>
      <c r="B82" s="19"/>
      <c r="D82" s="19"/>
      <c r="E82" s="24"/>
      <c r="F82" s="21"/>
      <c r="G82" s="384"/>
      <c r="H82" s="412"/>
      <c r="I82" s="412"/>
    </row>
    <row r="83" spans="1:9" ht="12.75" hidden="1">
      <c r="A83" s="384"/>
      <c r="B83" s="384"/>
      <c r="C83" s="385"/>
      <c r="D83" s="385"/>
      <c r="E83" s="385"/>
      <c r="F83" s="385"/>
      <c r="G83" s="385"/>
      <c r="H83" s="385"/>
      <c r="I83" s="385"/>
    </row>
    <row r="84" spans="1:8" ht="12.75" hidden="1">
      <c r="A84" s="19"/>
      <c r="B84" s="19"/>
      <c r="C84" s="20"/>
      <c r="D84" s="18"/>
      <c r="E84" s="63"/>
      <c r="F84" s="12"/>
      <c r="G84" s="12"/>
      <c r="H84" s="33"/>
    </row>
    <row r="85" spans="1:8" ht="12.75" hidden="1">
      <c r="A85" s="19"/>
      <c r="B85" s="19"/>
      <c r="C85" s="20"/>
      <c r="D85" s="18"/>
      <c r="E85" s="63"/>
      <c r="F85" s="12"/>
      <c r="G85" s="12"/>
      <c r="H85" s="33"/>
    </row>
    <row r="86" spans="1:8" ht="12.75" hidden="1">
      <c r="A86" s="19"/>
      <c r="B86" s="19"/>
      <c r="C86" s="20"/>
      <c r="D86" s="18"/>
      <c r="E86" s="63"/>
      <c r="F86" s="12"/>
      <c r="G86" s="12"/>
      <c r="H86" s="33"/>
    </row>
    <row r="87" spans="1:9" ht="12.75" hidden="1">
      <c r="A87" s="19"/>
      <c r="B87" s="19"/>
      <c r="D87" s="19"/>
      <c r="E87" s="24"/>
      <c r="F87" s="21"/>
      <c r="G87" s="384"/>
      <c r="H87" s="412"/>
      <c r="I87" s="412"/>
    </row>
    <row r="88" spans="1:8" ht="12.75">
      <c r="A88" s="19"/>
      <c r="B88" s="19"/>
      <c r="D88" s="19"/>
      <c r="E88" s="24"/>
      <c r="F88" s="21"/>
      <c r="G88" s="21"/>
      <c r="H88" s="12"/>
    </row>
    <row r="89" spans="1:13" ht="12.75">
      <c r="A89" s="19"/>
      <c r="B89" s="19"/>
      <c r="D89" s="19"/>
      <c r="E89" s="24"/>
      <c r="F89" s="21"/>
      <c r="G89" s="21"/>
      <c r="H89" s="12"/>
      <c r="J89" s="383"/>
      <c r="K89" s="411"/>
      <c r="L89" s="411"/>
      <c r="M89" s="411"/>
    </row>
    <row r="90" spans="1:8" ht="12.75">
      <c r="A90" s="19"/>
      <c r="B90" s="19"/>
      <c r="D90" s="19"/>
      <c r="E90" s="24"/>
      <c r="F90" s="21"/>
      <c r="G90" s="21"/>
      <c r="H90" s="12"/>
    </row>
    <row r="91" spans="1:8" ht="12.75">
      <c r="A91" s="19"/>
      <c r="B91" s="19"/>
      <c r="D91" s="19"/>
      <c r="E91" s="24"/>
      <c r="F91" s="21"/>
      <c r="G91" s="21"/>
      <c r="H91" s="22"/>
    </row>
    <row r="92" spans="1:8" ht="12.75">
      <c r="A92" s="19"/>
      <c r="B92" s="19"/>
      <c r="D92" s="19"/>
      <c r="E92" s="24"/>
      <c r="F92" s="21"/>
      <c r="G92" s="21"/>
      <c r="H92" s="22"/>
    </row>
    <row r="93" spans="1:8" ht="12.75">
      <c r="A93" s="19"/>
      <c r="B93" s="19"/>
      <c r="D93" s="19"/>
      <c r="E93" s="24"/>
      <c r="F93" s="21"/>
      <c r="G93" s="21"/>
      <c r="H93" s="22"/>
    </row>
    <row r="94" spans="1:8" ht="12.75">
      <c r="A94" s="19"/>
      <c r="B94" s="19"/>
      <c r="D94" s="19"/>
      <c r="E94" s="24"/>
      <c r="F94" s="21"/>
      <c r="G94" s="21"/>
      <c r="H94" s="22"/>
    </row>
    <row r="95" spans="1:8" ht="12.75">
      <c r="A95" s="19"/>
      <c r="B95" s="19"/>
      <c r="D95" s="19"/>
      <c r="E95" s="24"/>
      <c r="F95" s="21"/>
      <c r="G95" s="21"/>
      <c r="H95" s="22"/>
    </row>
    <row r="96" spans="1:8" ht="12.75">
      <c r="A96" s="19"/>
      <c r="B96" s="19"/>
      <c r="D96" s="19"/>
      <c r="E96" s="24"/>
      <c r="F96" s="21"/>
      <c r="G96" s="21"/>
      <c r="H96" s="22"/>
    </row>
    <row r="97" spans="1:8" ht="12.75">
      <c r="A97" s="19"/>
      <c r="B97" s="19"/>
      <c r="D97" s="19"/>
      <c r="E97" s="24"/>
      <c r="F97" s="21"/>
      <c r="G97" s="21"/>
      <c r="H97" s="22"/>
    </row>
    <row r="98" spans="1:8" ht="12.75">
      <c r="A98" s="19"/>
      <c r="B98" s="19"/>
      <c r="D98" s="19"/>
      <c r="E98" s="24"/>
      <c r="F98" s="21"/>
      <c r="G98" s="21"/>
      <c r="H98" s="22"/>
    </row>
    <row r="99" spans="1:8" ht="12.75">
      <c r="A99" s="19"/>
      <c r="B99" s="19"/>
      <c r="D99" s="19"/>
      <c r="E99" s="24"/>
      <c r="F99" s="21"/>
      <c r="G99" s="21"/>
      <c r="H99" s="22"/>
    </row>
    <row r="100" spans="1:8" ht="12.75">
      <c r="A100" s="19"/>
      <c r="B100" s="19"/>
      <c r="D100" s="19"/>
      <c r="E100" s="24"/>
      <c r="F100" s="21"/>
      <c r="G100" s="21"/>
      <c r="H100" s="22"/>
    </row>
    <row r="101" spans="1:8" ht="12.75">
      <c r="A101" s="19"/>
      <c r="B101" s="19"/>
      <c r="D101" s="19"/>
      <c r="E101" s="24"/>
      <c r="F101" s="21"/>
      <c r="G101" s="21"/>
      <c r="H101" s="22"/>
    </row>
    <row r="102" spans="1:8" ht="12.75">
      <c r="A102" s="19"/>
      <c r="B102" s="19"/>
      <c r="D102" s="19"/>
      <c r="E102" s="24"/>
      <c r="F102" s="21"/>
      <c r="G102" s="21"/>
      <c r="H102" s="22"/>
    </row>
    <row r="103" spans="1:8" ht="12.75">
      <c r="A103" s="19"/>
      <c r="B103" s="19"/>
      <c r="D103" s="19"/>
      <c r="E103" s="24"/>
      <c r="F103" s="21"/>
      <c r="G103" s="21"/>
      <c r="H103" s="22"/>
    </row>
    <row r="104" spans="1:8" ht="12.75">
      <c r="A104" s="19"/>
      <c r="B104" s="19"/>
      <c r="D104" s="19"/>
      <c r="E104" s="24"/>
      <c r="F104" s="21"/>
      <c r="G104" s="21"/>
      <c r="H104" s="22"/>
    </row>
    <row r="105" spans="1:8" ht="12.75">
      <c r="A105" s="19"/>
      <c r="B105" s="19"/>
      <c r="D105" s="19"/>
      <c r="E105" s="24"/>
      <c r="F105" s="21"/>
      <c r="G105" s="21"/>
      <c r="H105" s="22"/>
    </row>
    <row r="106" spans="1:8" ht="12.75">
      <c r="A106" s="19"/>
      <c r="B106" s="19"/>
      <c r="D106" s="19"/>
      <c r="E106" s="24"/>
      <c r="F106" s="21"/>
      <c r="G106" s="21"/>
      <c r="H106" s="22"/>
    </row>
    <row r="107" spans="1:8" ht="12.75">
      <c r="A107" s="19"/>
      <c r="B107" s="19"/>
      <c r="D107" s="19"/>
      <c r="E107" s="24"/>
      <c r="F107" s="21"/>
      <c r="G107" s="21"/>
      <c r="H107" s="22"/>
    </row>
    <row r="108" spans="1:8" ht="12.75">
      <c r="A108" s="19"/>
      <c r="B108" s="19"/>
      <c r="D108" s="19"/>
      <c r="E108" s="24"/>
      <c r="F108" s="21"/>
      <c r="G108" s="21"/>
      <c r="H108" s="22"/>
    </row>
    <row r="109" spans="1:8" ht="12.75">
      <c r="A109" s="19"/>
      <c r="B109" s="19"/>
      <c r="D109" s="19"/>
      <c r="E109" s="24"/>
      <c r="F109" s="21"/>
      <c r="G109" s="21"/>
      <c r="H109" s="22"/>
    </row>
    <row r="110" spans="1:8" ht="12.75">
      <c r="A110" s="19"/>
      <c r="B110" s="19"/>
      <c r="D110" s="19"/>
      <c r="E110" s="24"/>
      <c r="F110" s="21"/>
      <c r="G110" s="21"/>
      <c r="H110" s="22"/>
    </row>
    <row r="111" spans="1:8" ht="12.75">
      <c r="A111" s="19"/>
      <c r="B111" s="19"/>
      <c r="D111" s="19"/>
      <c r="E111" s="24"/>
      <c r="F111" s="21"/>
      <c r="G111" s="21"/>
      <c r="H111" s="22"/>
    </row>
    <row r="112" spans="1:8" ht="12.75">
      <c r="A112" s="19"/>
      <c r="B112" s="19"/>
      <c r="D112" s="19"/>
      <c r="E112" s="24"/>
      <c r="F112" s="21"/>
      <c r="G112" s="21"/>
      <c r="H112" s="22"/>
    </row>
    <row r="113" spans="1:8" ht="12.75">
      <c r="A113" s="19"/>
      <c r="B113" s="19"/>
      <c r="D113" s="19"/>
      <c r="E113" s="24"/>
      <c r="F113" s="21"/>
      <c r="G113" s="21"/>
      <c r="H113" s="22"/>
    </row>
    <row r="114" spans="1:8" ht="12.75">
      <c r="A114" s="19"/>
      <c r="B114" s="19"/>
      <c r="D114" s="19"/>
      <c r="E114" s="24"/>
      <c r="F114" s="21"/>
      <c r="G114" s="21"/>
      <c r="H114" s="22"/>
    </row>
    <row r="115" spans="1:8" ht="12.75">
      <c r="A115" s="19"/>
      <c r="B115" s="19"/>
      <c r="D115" s="19"/>
      <c r="E115" s="24"/>
      <c r="F115" s="21"/>
      <c r="G115" s="21"/>
      <c r="H115" s="22"/>
    </row>
    <row r="116" spans="1:8" ht="12.75">
      <c r="A116" s="19"/>
      <c r="B116" s="19"/>
      <c r="D116" s="19"/>
      <c r="E116" s="24"/>
      <c r="F116" s="21"/>
      <c r="G116" s="21"/>
      <c r="H116" s="22"/>
    </row>
    <row r="117" spans="1:8" ht="12.75">
      <c r="A117" s="19"/>
      <c r="B117" s="19"/>
      <c r="D117" s="19"/>
      <c r="E117" s="24"/>
      <c r="F117" s="21"/>
      <c r="G117" s="21"/>
      <c r="H117" s="22"/>
    </row>
    <row r="118" spans="1:8" ht="12.75">
      <c r="A118" s="19"/>
      <c r="B118" s="19"/>
      <c r="D118" s="19"/>
      <c r="E118" s="24"/>
      <c r="F118" s="21"/>
      <c r="G118" s="21"/>
      <c r="H118" s="22"/>
    </row>
    <row r="119" spans="1:8" ht="12.75">
      <c r="A119" s="19"/>
      <c r="B119" s="19"/>
      <c r="D119" s="19"/>
      <c r="E119" s="24"/>
      <c r="F119" s="21"/>
      <c r="G119" s="21"/>
      <c r="H119" s="22"/>
    </row>
    <row r="120" spans="1:8" ht="12.75">
      <c r="A120" s="19"/>
      <c r="B120" s="19"/>
      <c r="D120" s="19"/>
      <c r="E120" s="24"/>
      <c r="F120" s="21"/>
      <c r="G120" s="21"/>
      <c r="H120" s="22"/>
    </row>
    <row r="121" spans="1:8" ht="12.75">
      <c r="A121" s="19"/>
      <c r="B121" s="19"/>
      <c r="D121" s="19"/>
      <c r="E121" s="24"/>
      <c r="F121" s="21"/>
      <c r="G121" s="21"/>
      <c r="H121" s="22"/>
    </row>
    <row r="122" spans="1:8" ht="12.75">
      <c r="A122" s="19"/>
      <c r="B122" s="19"/>
      <c r="D122" s="19"/>
      <c r="E122" s="24"/>
      <c r="F122" s="21"/>
      <c r="G122" s="21"/>
      <c r="H122" s="22"/>
    </row>
    <row r="123" spans="1:8" ht="12.75">
      <c r="A123" s="19"/>
      <c r="B123" s="19"/>
      <c r="D123" s="19"/>
      <c r="E123" s="24"/>
      <c r="F123" s="21"/>
      <c r="G123" s="21"/>
      <c r="H123" s="22"/>
    </row>
    <row r="124" spans="1:8" ht="12.75">
      <c r="A124" s="19"/>
      <c r="B124" s="19"/>
      <c r="D124" s="19"/>
      <c r="E124" s="24"/>
      <c r="F124" s="21"/>
      <c r="G124" s="21"/>
      <c r="H124" s="22"/>
    </row>
    <row r="125" spans="1:8" ht="12.75">
      <c r="A125" s="19"/>
      <c r="B125" s="19"/>
      <c r="D125" s="19"/>
      <c r="E125" s="24"/>
      <c r="F125" s="21"/>
      <c r="G125" s="21"/>
      <c r="H125" s="22"/>
    </row>
    <row r="126" spans="1:8" ht="12.75">
      <c r="A126" s="19"/>
      <c r="B126" s="19"/>
      <c r="D126" s="19"/>
      <c r="E126" s="24"/>
      <c r="F126" s="21"/>
      <c r="G126" s="21"/>
      <c r="H126" s="22"/>
    </row>
    <row r="127" spans="1:8" ht="12.75">
      <c r="A127" s="19"/>
      <c r="B127" s="19"/>
      <c r="D127" s="19"/>
      <c r="E127" s="24"/>
      <c r="F127" s="21"/>
      <c r="G127" s="21"/>
      <c r="H127" s="22"/>
    </row>
    <row r="128" spans="1:8" ht="12.75">
      <c r="A128" s="19"/>
      <c r="B128" s="19"/>
      <c r="D128" s="19"/>
      <c r="E128" s="24"/>
      <c r="F128" s="21"/>
      <c r="G128" s="21"/>
      <c r="H128" s="22"/>
    </row>
    <row r="129" spans="1:8" ht="12.75">
      <c r="A129" s="19"/>
      <c r="B129" s="19"/>
      <c r="D129" s="19"/>
      <c r="E129" s="24"/>
      <c r="F129" s="21"/>
      <c r="G129" s="21"/>
      <c r="H129" s="22"/>
    </row>
    <row r="130" spans="1:8" ht="12.75">
      <c r="A130" s="19"/>
      <c r="B130" s="19"/>
      <c r="D130" s="19"/>
      <c r="E130" s="24"/>
      <c r="F130" s="21"/>
      <c r="G130" s="21"/>
      <c r="H130" s="22"/>
    </row>
    <row r="131" spans="1:8" ht="12.75">
      <c r="A131" s="19"/>
      <c r="B131" s="19"/>
      <c r="D131" s="19"/>
      <c r="E131" s="24"/>
      <c r="F131" s="21"/>
      <c r="G131" s="21"/>
      <c r="H131" s="22"/>
    </row>
    <row r="132" spans="1:8" ht="12.75">
      <c r="A132" s="19"/>
      <c r="B132" s="19"/>
      <c r="D132" s="19"/>
      <c r="E132" s="24"/>
      <c r="F132" s="21"/>
      <c r="G132" s="21"/>
      <c r="H132" s="22"/>
    </row>
    <row r="133" spans="1:8" ht="12.75">
      <c r="A133" s="19"/>
      <c r="B133" s="19"/>
      <c r="D133" s="19"/>
      <c r="E133" s="24"/>
      <c r="F133" s="21"/>
      <c r="G133" s="21"/>
      <c r="H133" s="22"/>
    </row>
    <row r="134" spans="1:8" ht="12.75">
      <c r="A134" s="19"/>
      <c r="B134" s="19"/>
      <c r="D134" s="19"/>
      <c r="E134" s="24"/>
      <c r="F134" s="21"/>
      <c r="G134" s="21"/>
      <c r="H134" s="22"/>
    </row>
    <row r="135" spans="1:8" ht="12.75">
      <c r="A135" s="19"/>
      <c r="B135" s="19"/>
      <c r="D135" s="19"/>
      <c r="E135" s="24"/>
      <c r="F135" s="21"/>
      <c r="G135" s="21"/>
      <c r="H135" s="22"/>
    </row>
    <row r="136" spans="1:8" ht="12.75">
      <c r="A136" s="19"/>
      <c r="B136" s="19"/>
      <c r="D136" s="19"/>
      <c r="E136" s="24"/>
      <c r="F136" s="21"/>
      <c r="G136" s="21"/>
      <c r="H136" s="22"/>
    </row>
    <row r="137" spans="1:8" ht="12.75">
      <c r="A137" s="19"/>
      <c r="B137" s="19"/>
      <c r="D137" s="19"/>
      <c r="E137" s="24"/>
      <c r="F137" s="21"/>
      <c r="G137" s="21"/>
      <c r="H137" s="22"/>
    </row>
    <row r="138" spans="1:8" ht="12.75">
      <c r="A138" s="19"/>
      <c r="B138" s="19"/>
      <c r="D138" s="19"/>
      <c r="E138" s="24"/>
      <c r="F138" s="21"/>
      <c r="G138" s="21"/>
      <c r="H138" s="22"/>
    </row>
    <row r="139" spans="1:8" ht="12.75">
      <c r="A139" s="19"/>
      <c r="B139" s="19"/>
      <c r="D139" s="19"/>
      <c r="E139" s="24"/>
      <c r="F139" s="21"/>
      <c r="G139" s="21"/>
      <c r="H139" s="22"/>
    </row>
    <row r="140" spans="1:8" ht="12.75">
      <c r="A140" s="19"/>
      <c r="B140" s="19"/>
      <c r="D140" s="19"/>
      <c r="E140" s="24"/>
      <c r="F140" s="21"/>
      <c r="G140" s="21"/>
      <c r="H140" s="22"/>
    </row>
    <row r="141" spans="1:8" ht="12.75">
      <c r="A141" s="19"/>
      <c r="B141" s="19"/>
      <c r="D141" s="19"/>
      <c r="E141" s="24"/>
      <c r="F141" s="21"/>
      <c r="G141" s="21"/>
      <c r="H141" s="22"/>
    </row>
    <row r="142" spans="1:8" ht="12.75">
      <c r="A142" s="19"/>
      <c r="B142" s="19"/>
      <c r="D142" s="19"/>
      <c r="E142" s="24"/>
      <c r="F142" s="21"/>
      <c r="G142" s="21"/>
      <c r="H142" s="22"/>
    </row>
    <row r="143" spans="1:8" ht="12.75">
      <c r="A143" s="19"/>
      <c r="B143" s="19"/>
      <c r="D143" s="19"/>
      <c r="E143" s="24"/>
      <c r="F143" s="21"/>
      <c r="G143" s="21"/>
      <c r="H143" s="22"/>
    </row>
    <row r="144" spans="1:8" ht="12.75">
      <c r="A144" s="19"/>
      <c r="B144" s="19"/>
      <c r="D144" s="19"/>
      <c r="E144" s="24"/>
      <c r="F144" s="21"/>
      <c r="G144" s="21"/>
      <c r="H144" s="22"/>
    </row>
    <row r="145" spans="1:8" ht="12.75">
      <c r="A145" s="19"/>
      <c r="B145" s="19"/>
      <c r="D145" s="19"/>
      <c r="E145" s="24"/>
      <c r="F145" s="21"/>
      <c r="G145" s="21"/>
      <c r="H145" s="22"/>
    </row>
    <row r="146" spans="1:8" ht="12.75">
      <c r="A146" s="19"/>
      <c r="B146" s="19"/>
      <c r="D146" s="19"/>
      <c r="E146" s="24"/>
      <c r="F146" s="21"/>
      <c r="G146" s="21"/>
      <c r="H146" s="22"/>
    </row>
    <row r="147" spans="1:8" ht="12.75">
      <c r="A147" s="19"/>
      <c r="B147" s="19"/>
      <c r="D147" s="19"/>
      <c r="E147" s="24"/>
      <c r="F147" s="21"/>
      <c r="G147" s="21"/>
      <c r="H147" s="22"/>
    </row>
    <row r="148" spans="1:8" ht="12.75">
      <c r="A148" s="19"/>
      <c r="B148" s="19"/>
      <c r="D148" s="19"/>
      <c r="E148" s="24"/>
      <c r="F148" s="21"/>
      <c r="G148" s="21"/>
      <c r="H148" s="22"/>
    </row>
    <row r="149" spans="1:8" ht="12.75">
      <c r="A149" s="19"/>
      <c r="B149" s="19"/>
      <c r="D149" s="19"/>
      <c r="E149" s="24"/>
      <c r="F149" s="21"/>
      <c r="G149" s="21"/>
      <c r="H149" s="22"/>
    </row>
    <row r="150" spans="1:8" ht="12.75">
      <c r="A150" s="19"/>
      <c r="B150" s="19"/>
      <c r="D150" s="19"/>
      <c r="E150" s="24"/>
      <c r="F150" s="21"/>
      <c r="G150" s="21"/>
      <c r="H150" s="22"/>
    </row>
    <row r="151" spans="1:8" ht="12.75">
      <c r="A151" s="19"/>
      <c r="B151" s="19"/>
      <c r="D151" s="19"/>
      <c r="E151" s="24"/>
      <c r="F151" s="21"/>
      <c r="G151" s="21"/>
      <c r="H151" s="22"/>
    </row>
    <row r="152" spans="1:8" ht="12.75">
      <c r="A152" s="19"/>
      <c r="B152" s="19"/>
      <c r="D152" s="19"/>
      <c r="E152" s="24"/>
      <c r="F152" s="21"/>
      <c r="G152" s="21"/>
      <c r="H152" s="22"/>
    </row>
    <row r="153" spans="1:8" ht="12.75">
      <c r="A153" s="19"/>
      <c r="B153" s="19"/>
      <c r="D153" s="19"/>
      <c r="E153" s="24"/>
      <c r="F153" s="21"/>
      <c r="G153" s="21"/>
      <c r="H153" s="22"/>
    </row>
    <row r="154" spans="1:8" ht="12.75">
      <c r="A154" s="19"/>
      <c r="B154" s="19"/>
      <c r="D154" s="19"/>
      <c r="E154" s="24"/>
      <c r="F154" s="21"/>
      <c r="G154" s="21"/>
      <c r="H154" s="22"/>
    </row>
    <row r="155" spans="1:8" ht="12.75">
      <c r="A155" s="19"/>
      <c r="B155" s="19"/>
      <c r="D155" s="19"/>
      <c r="E155" s="24"/>
      <c r="F155" s="21"/>
      <c r="G155" s="21"/>
      <c r="H155" s="22"/>
    </row>
    <row r="156" spans="1:8" ht="12.75">
      <c r="A156" s="19"/>
      <c r="B156" s="19"/>
      <c r="D156" s="19"/>
      <c r="E156" s="24"/>
      <c r="F156" s="21"/>
      <c r="G156" s="21"/>
      <c r="H156" s="22"/>
    </row>
    <row r="157" spans="1:8" ht="12.75">
      <c r="A157" s="19"/>
      <c r="B157" s="19"/>
      <c r="D157" s="19"/>
      <c r="E157" s="24"/>
      <c r="F157" s="21"/>
      <c r="G157" s="21"/>
      <c r="H157" s="22"/>
    </row>
    <row r="158" spans="1:8" ht="12.75">
      <c r="A158" s="19"/>
      <c r="B158" s="19"/>
      <c r="D158" s="19"/>
      <c r="E158" s="24"/>
      <c r="F158" s="21"/>
      <c r="G158" s="21"/>
      <c r="H158" s="22"/>
    </row>
    <row r="159" spans="1:8" ht="12.75">
      <c r="A159" s="19"/>
      <c r="B159" s="19"/>
      <c r="D159" s="19"/>
      <c r="E159" s="24"/>
      <c r="F159" s="21"/>
      <c r="G159" s="21"/>
      <c r="H159" s="22"/>
    </row>
    <row r="160" spans="1:8" ht="12.75">
      <c r="A160" s="19"/>
      <c r="B160" s="19"/>
      <c r="D160" s="19"/>
      <c r="E160" s="24"/>
      <c r="F160" s="21"/>
      <c r="G160" s="21"/>
      <c r="H160" s="22"/>
    </row>
    <row r="161" spans="1:8" ht="12.75">
      <c r="A161" s="19"/>
      <c r="B161" s="19"/>
      <c r="D161" s="19"/>
      <c r="E161" s="24"/>
      <c r="F161" s="21"/>
      <c r="G161" s="21"/>
      <c r="H161" s="22"/>
    </row>
    <row r="162" spans="1:8" ht="12.75">
      <c r="A162" s="19"/>
      <c r="B162" s="19"/>
      <c r="D162" s="19"/>
      <c r="E162" s="24"/>
      <c r="F162" s="21"/>
      <c r="G162" s="21"/>
      <c r="H162" s="22"/>
    </row>
    <row r="163" spans="1:8" ht="12.75">
      <c r="A163" s="19"/>
      <c r="B163" s="19"/>
      <c r="D163" s="19"/>
      <c r="E163" s="24"/>
      <c r="F163" s="21"/>
      <c r="G163" s="21"/>
      <c r="H163" s="22"/>
    </row>
    <row r="164" spans="1:8" ht="12.75">
      <c r="A164" s="19"/>
      <c r="B164" s="19"/>
      <c r="D164" s="19"/>
      <c r="E164" s="24"/>
      <c r="F164" s="21"/>
      <c r="G164" s="21"/>
      <c r="H164" s="22"/>
    </row>
    <row r="165" spans="1:8" ht="12.75">
      <c r="A165" s="19"/>
      <c r="B165" s="19"/>
      <c r="D165" s="19"/>
      <c r="E165" s="24"/>
      <c r="F165" s="21"/>
      <c r="G165" s="21"/>
      <c r="H165" s="22"/>
    </row>
    <row r="166" spans="1:8" ht="12.75">
      <c r="A166" s="19"/>
      <c r="B166" s="19"/>
      <c r="D166" s="19"/>
      <c r="E166" s="24"/>
      <c r="F166" s="21"/>
      <c r="G166" s="21"/>
      <c r="H166" s="22"/>
    </row>
    <row r="167" spans="1:8" ht="12.75">
      <c r="A167" s="19"/>
      <c r="B167" s="19"/>
      <c r="D167" s="19"/>
      <c r="E167" s="24"/>
      <c r="F167" s="21"/>
      <c r="G167" s="21"/>
      <c r="H167" s="22"/>
    </row>
    <row r="168" spans="1:8" ht="12.75">
      <c r="A168" s="19"/>
      <c r="B168" s="19"/>
      <c r="D168" s="19"/>
      <c r="E168" s="24"/>
      <c r="F168" s="21"/>
      <c r="G168" s="21"/>
      <c r="H168" s="22"/>
    </row>
    <row r="169" spans="1:8" ht="12.75">
      <c r="A169" s="19"/>
      <c r="B169" s="19"/>
      <c r="D169" s="19"/>
      <c r="E169" s="24"/>
      <c r="F169" s="21"/>
      <c r="G169" s="21"/>
      <c r="H169" s="22"/>
    </row>
    <row r="170" spans="1:8" ht="12.75">
      <c r="A170" s="19"/>
      <c r="B170" s="19"/>
      <c r="D170" s="19"/>
      <c r="E170" s="24"/>
      <c r="F170" s="21"/>
      <c r="G170" s="21"/>
      <c r="H170" s="22"/>
    </row>
    <row r="171" spans="1:8" ht="12.75">
      <c r="A171" s="19"/>
      <c r="B171" s="19"/>
      <c r="D171" s="19"/>
      <c r="E171" s="24"/>
      <c r="F171" s="21"/>
      <c r="G171" s="21"/>
      <c r="H171" s="22"/>
    </row>
    <row r="172" spans="1:8" ht="12.75">
      <c r="A172" s="19"/>
      <c r="B172" s="19"/>
      <c r="D172" s="19"/>
      <c r="E172" s="24"/>
      <c r="F172" s="21"/>
      <c r="G172" s="21"/>
      <c r="H172" s="22"/>
    </row>
    <row r="173" spans="1:8" ht="12.75">
      <c r="A173" s="19"/>
      <c r="B173" s="19"/>
      <c r="D173" s="19"/>
      <c r="E173" s="24"/>
      <c r="F173" s="21"/>
      <c r="G173" s="21"/>
      <c r="H173" s="22"/>
    </row>
    <row r="174" spans="1:8" ht="12.75">
      <c r="A174" s="19"/>
      <c r="B174" s="19"/>
      <c r="D174" s="19"/>
      <c r="E174" s="24"/>
      <c r="F174" s="21"/>
      <c r="G174" s="21"/>
      <c r="H174" s="22"/>
    </row>
    <row r="175" spans="1:8" ht="12.75">
      <c r="A175" s="19"/>
      <c r="B175" s="19"/>
      <c r="D175" s="19"/>
      <c r="E175" s="24"/>
      <c r="F175" s="21"/>
      <c r="G175" s="21"/>
      <c r="H175" s="22"/>
    </row>
    <row r="176" spans="1:8" ht="12.75">
      <c r="A176" s="19"/>
      <c r="B176" s="19"/>
      <c r="D176" s="19"/>
      <c r="E176" s="24"/>
      <c r="F176" s="21"/>
      <c r="G176" s="21"/>
      <c r="H176" s="22"/>
    </row>
    <row r="177" spans="1:8" ht="12.75">
      <c r="A177" s="19"/>
      <c r="B177" s="19"/>
      <c r="D177" s="19"/>
      <c r="E177" s="24"/>
      <c r="F177" s="21"/>
      <c r="G177" s="21"/>
      <c r="H177" s="22"/>
    </row>
    <row r="178" spans="1:8" ht="12.75">
      <c r="A178" s="19"/>
      <c r="B178" s="19"/>
      <c r="D178" s="19"/>
      <c r="E178" s="24"/>
      <c r="F178" s="21"/>
      <c r="G178" s="21"/>
      <c r="H178" s="22"/>
    </row>
    <row r="179" spans="1:8" ht="12.75">
      <c r="A179" s="19"/>
      <c r="B179" s="19"/>
      <c r="D179" s="19"/>
      <c r="E179" s="24"/>
      <c r="F179" s="21"/>
      <c r="G179" s="21"/>
      <c r="H179" s="22"/>
    </row>
    <row r="180" spans="1:8" ht="12.75">
      <c r="A180" s="19"/>
      <c r="B180" s="19"/>
      <c r="D180" s="19"/>
      <c r="E180" s="24"/>
      <c r="F180" s="21"/>
      <c r="G180" s="21"/>
      <c r="H180" s="22"/>
    </row>
    <row r="181" spans="1:8" ht="12.75">
      <c r="A181" s="19"/>
      <c r="B181" s="19"/>
      <c r="D181" s="19"/>
      <c r="E181" s="24"/>
      <c r="F181" s="21"/>
      <c r="G181" s="21"/>
      <c r="H181" s="22"/>
    </row>
    <row r="182" spans="1:8" ht="12.75">
      <c r="A182" s="19"/>
      <c r="B182" s="19"/>
      <c r="D182" s="19"/>
      <c r="E182" s="24"/>
      <c r="F182" s="21"/>
      <c r="G182" s="21"/>
      <c r="H182" s="22"/>
    </row>
    <row r="183" spans="1:8" ht="12.75">
      <c r="A183" s="19"/>
      <c r="B183" s="19"/>
      <c r="D183" s="19"/>
      <c r="E183" s="24"/>
      <c r="F183" s="21"/>
      <c r="G183" s="21"/>
      <c r="H183" s="22"/>
    </row>
    <row r="184" spans="1:8" ht="12.75">
      <c r="A184" s="19"/>
      <c r="B184" s="19"/>
      <c r="D184" s="19"/>
      <c r="E184" s="24"/>
      <c r="F184" s="21"/>
      <c r="G184" s="21"/>
      <c r="H184" s="22"/>
    </row>
    <row r="185" spans="1:8" ht="12.75">
      <c r="A185" s="19"/>
      <c r="B185" s="19"/>
      <c r="D185" s="19"/>
      <c r="E185" s="24"/>
      <c r="F185" s="21"/>
      <c r="G185" s="21"/>
      <c r="H185" s="22"/>
    </row>
    <row r="186" spans="1:8" ht="12.75">
      <c r="A186" s="19"/>
      <c r="B186" s="19"/>
      <c r="D186" s="19"/>
      <c r="E186" s="24"/>
      <c r="F186" s="21"/>
      <c r="G186" s="21"/>
      <c r="H186" s="22"/>
    </row>
    <row r="187" spans="1:8" ht="12.75">
      <c r="A187" s="19"/>
      <c r="B187" s="19"/>
      <c r="D187" s="19"/>
      <c r="E187" s="24"/>
      <c r="F187" s="21"/>
      <c r="G187" s="21"/>
      <c r="H187" s="22"/>
    </row>
    <row r="188" spans="1:8" ht="12.75">
      <c r="A188" s="19"/>
      <c r="B188" s="19"/>
      <c r="D188" s="19"/>
      <c r="E188" s="24"/>
      <c r="F188" s="21"/>
      <c r="G188" s="21"/>
      <c r="H188" s="22"/>
    </row>
    <row r="189" spans="1:8" ht="12.75">
      <c r="A189" s="19"/>
      <c r="B189" s="19"/>
      <c r="D189" s="19"/>
      <c r="E189" s="24"/>
      <c r="F189" s="21"/>
      <c r="G189" s="21"/>
      <c r="H189" s="22"/>
    </row>
    <row r="190" spans="1:8" ht="12.75">
      <c r="A190" s="19"/>
      <c r="B190" s="19"/>
      <c r="D190" s="19"/>
      <c r="E190" s="24"/>
      <c r="F190" s="21"/>
      <c r="G190" s="21"/>
      <c r="H190" s="22"/>
    </row>
    <row r="191" spans="1:8" ht="12.75">
      <c r="A191" s="19"/>
      <c r="B191" s="19"/>
      <c r="D191" s="19"/>
      <c r="E191" s="24"/>
      <c r="F191" s="21"/>
      <c r="G191" s="21"/>
      <c r="H191" s="22"/>
    </row>
    <row r="192" spans="1:8" ht="12.75">
      <c r="A192" s="19"/>
      <c r="B192" s="19"/>
      <c r="D192" s="19"/>
      <c r="E192" s="24"/>
      <c r="F192" s="21"/>
      <c r="G192" s="21"/>
      <c r="H192" s="22"/>
    </row>
    <row r="193" spans="1:8" ht="12.75">
      <c r="A193" s="19"/>
      <c r="B193" s="19"/>
      <c r="D193" s="19"/>
      <c r="E193" s="24"/>
      <c r="F193" s="21"/>
      <c r="G193" s="21"/>
      <c r="H193" s="22"/>
    </row>
    <row r="194" spans="1:8" ht="12.75">
      <c r="A194" s="19"/>
      <c r="B194" s="19"/>
      <c r="D194" s="19"/>
      <c r="E194" s="24"/>
      <c r="F194" s="21"/>
      <c r="G194" s="21"/>
      <c r="H194" s="22"/>
    </row>
    <row r="195" spans="1:8" ht="12.75">
      <c r="A195" s="19"/>
      <c r="B195" s="19"/>
      <c r="D195" s="19"/>
      <c r="E195" s="24"/>
      <c r="F195" s="21"/>
      <c r="G195" s="21"/>
      <c r="H195" s="22"/>
    </row>
    <row r="196" spans="1:8" ht="12.75">
      <c r="A196" s="19"/>
      <c r="B196" s="19"/>
      <c r="D196" s="19"/>
      <c r="E196" s="24"/>
      <c r="F196" s="21"/>
      <c r="G196" s="21"/>
      <c r="H196" s="22"/>
    </row>
    <row r="197" spans="1:8" ht="12.75">
      <c r="A197" s="19"/>
      <c r="B197" s="19"/>
      <c r="D197" s="19"/>
      <c r="E197" s="24"/>
      <c r="F197" s="21"/>
      <c r="G197" s="21"/>
      <c r="H197" s="22"/>
    </row>
    <row r="198" spans="1:8" ht="12.75">
      <c r="A198" s="19"/>
      <c r="B198" s="19"/>
      <c r="D198" s="19"/>
      <c r="E198" s="24"/>
      <c r="F198" s="21"/>
      <c r="G198" s="21"/>
      <c r="H198" s="22"/>
    </row>
    <row r="199" spans="1:8" ht="12.75">
      <c r="A199" s="19"/>
      <c r="B199" s="19"/>
      <c r="D199" s="19"/>
      <c r="E199" s="24"/>
      <c r="F199" s="21"/>
      <c r="G199" s="21"/>
      <c r="H199" s="22"/>
    </row>
    <row r="200" spans="1:8" ht="12.75">
      <c r="A200" s="19"/>
      <c r="B200" s="19"/>
      <c r="D200" s="19"/>
      <c r="E200" s="24"/>
      <c r="F200" s="21"/>
      <c r="G200" s="21"/>
      <c r="H200" s="22"/>
    </row>
    <row r="201" spans="1:8" ht="12.75">
      <c r="A201" s="19"/>
      <c r="B201" s="19"/>
      <c r="D201" s="19"/>
      <c r="E201" s="24"/>
      <c r="F201" s="21"/>
      <c r="G201" s="21"/>
      <c r="H201" s="22"/>
    </row>
    <row r="202" spans="1:8" ht="12.75">
      <c r="A202" s="19"/>
      <c r="B202" s="19"/>
      <c r="D202" s="19"/>
      <c r="E202" s="24"/>
      <c r="F202" s="21"/>
      <c r="G202" s="21"/>
      <c r="H202" s="22"/>
    </row>
    <row r="203" spans="1:8" ht="12.75">
      <c r="A203" s="19"/>
      <c r="B203" s="19"/>
      <c r="D203" s="19"/>
      <c r="E203" s="24"/>
      <c r="F203" s="21"/>
      <c r="G203" s="21"/>
      <c r="H203" s="22"/>
    </row>
    <row r="204" spans="1:8" ht="12.75">
      <c r="A204" s="19"/>
      <c r="B204" s="19"/>
      <c r="D204" s="19"/>
      <c r="E204" s="24"/>
      <c r="F204" s="21"/>
      <c r="G204" s="21"/>
      <c r="H204" s="22"/>
    </row>
    <row r="205" spans="1:8" ht="12.75">
      <c r="A205" s="19"/>
      <c r="B205" s="19"/>
      <c r="D205" s="19"/>
      <c r="E205" s="24"/>
      <c r="F205" s="21"/>
      <c r="G205" s="21"/>
      <c r="H205" s="22"/>
    </row>
    <row r="206" spans="1:8" ht="12.75">
      <c r="A206" s="19"/>
      <c r="B206" s="19"/>
      <c r="D206" s="19"/>
      <c r="E206" s="24"/>
      <c r="F206" s="21"/>
      <c r="G206" s="21"/>
      <c r="H206" s="22"/>
    </row>
    <row r="207" spans="1:8" ht="12.75">
      <c r="A207" s="19"/>
      <c r="B207" s="19"/>
      <c r="D207" s="19"/>
      <c r="E207" s="24"/>
      <c r="F207" s="21"/>
      <c r="G207" s="21"/>
      <c r="H207" s="22"/>
    </row>
    <row r="208" spans="1:8" ht="12.75">
      <c r="A208" s="19"/>
      <c r="B208" s="19"/>
      <c r="D208" s="19"/>
      <c r="E208" s="24"/>
      <c r="F208" s="21"/>
      <c r="G208" s="21"/>
      <c r="H208" s="22"/>
    </row>
    <row r="209" spans="1:8" ht="12.75">
      <c r="A209" s="19"/>
      <c r="B209" s="19"/>
      <c r="D209" s="19"/>
      <c r="E209" s="24"/>
      <c r="F209" s="21"/>
      <c r="G209" s="21"/>
      <c r="H209" s="22"/>
    </row>
    <row r="210" spans="1:8" ht="12.75">
      <c r="A210" s="19"/>
      <c r="B210" s="19"/>
      <c r="D210" s="19"/>
      <c r="E210" s="24"/>
      <c r="F210" s="21"/>
      <c r="G210" s="21"/>
      <c r="H210" s="22"/>
    </row>
    <row r="211" spans="1:8" ht="12.75">
      <c r="A211" s="19"/>
      <c r="B211" s="19"/>
      <c r="D211" s="19"/>
      <c r="E211" s="24"/>
      <c r="F211" s="21"/>
      <c r="G211" s="21"/>
      <c r="H211" s="22"/>
    </row>
    <row r="212" spans="1:8" ht="12.75">
      <c r="A212" s="19"/>
      <c r="B212" s="19"/>
      <c r="D212" s="19"/>
      <c r="E212" s="24"/>
      <c r="F212" s="21"/>
      <c r="G212" s="21"/>
      <c r="H212" s="22"/>
    </row>
    <row r="213" spans="1:8" ht="12.75">
      <c r="A213" s="19"/>
      <c r="B213" s="19"/>
      <c r="D213" s="19"/>
      <c r="E213" s="24"/>
      <c r="F213" s="21"/>
      <c r="G213" s="21"/>
      <c r="H213" s="22"/>
    </row>
    <row r="214" spans="1:8" ht="12.75">
      <c r="A214" s="19"/>
      <c r="B214" s="19"/>
      <c r="D214" s="19"/>
      <c r="E214" s="24"/>
      <c r="F214" s="21"/>
      <c r="G214" s="21"/>
      <c r="H214" s="22"/>
    </row>
    <row r="215" spans="1:8" ht="12.75">
      <c r="A215" s="19"/>
      <c r="B215" s="19"/>
      <c r="D215" s="19"/>
      <c r="E215" s="24"/>
      <c r="F215" s="21"/>
      <c r="G215" s="21"/>
      <c r="H215" s="22"/>
    </row>
    <row r="216" spans="1:8" ht="12.75">
      <c r="A216" s="19"/>
      <c r="B216" s="19"/>
      <c r="D216" s="19"/>
      <c r="E216" s="24"/>
      <c r="F216" s="21"/>
      <c r="G216" s="21"/>
      <c r="H216" s="22"/>
    </row>
    <row r="217" spans="1:8" ht="12.75">
      <c r="A217" s="19"/>
      <c r="B217" s="19"/>
      <c r="D217" s="19"/>
      <c r="E217" s="24"/>
      <c r="F217" s="21"/>
      <c r="G217" s="21"/>
      <c r="H217" s="22"/>
    </row>
    <row r="218" spans="1:8" ht="12.75">
      <c r="A218" s="19"/>
      <c r="B218" s="19"/>
      <c r="D218" s="19"/>
      <c r="E218" s="24"/>
      <c r="F218" s="21"/>
      <c r="G218" s="21"/>
      <c r="H218" s="22"/>
    </row>
    <row r="219" spans="1:8" ht="12.75">
      <c r="A219" s="19"/>
      <c r="B219" s="19"/>
      <c r="D219" s="19"/>
      <c r="E219" s="24"/>
      <c r="F219" s="21"/>
      <c r="G219" s="21"/>
      <c r="H219" s="22"/>
    </row>
    <row r="220" spans="1:8" ht="12.75">
      <c r="A220" s="19"/>
      <c r="B220" s="19"/>
      <c r="D220" s="19"/>
      <c r="E220" s="24"/>
      <c r="F220" s="21"/>
      <c r="G220" s="21"/>
      <c r="H220" s="22"/>
    </row>
    <row r="221" spans="1:8" ht="12.75">
      <c r="A221" s="19"/>
      <c r="B221" s="19"/>
      <c r="D221" s="19"/>
      <c r="E221" s="24"/>
      <c r="F221" s="21"/>
      <c r="G221" s="21"/>
      <c r="H221" s="22"/>
    </row>
    <row r="222" spans="1:8" ht="12.75">
      <c r="A222" s="19"/>
      <c r="B222" s="19"/>
      <c r="D222" s="19"/>
      <c r="E222" s="24"/>
      <c r="F222" s="21"/>
      <c r="G222" s="21"/>
      <c r="H222" s="22"/>
    </row>
    <row r="223" spans="1:8" ht="12.75">
      <c r="A223" s="19"/>
      <c r="B223" s="19"/>
      <c r="D223" s="19"/>
      <c r="E223" s="24"/>
      <c r="F223" s="21"/>
      <c r="G223" s="21"/>
      <c r="H223" s="22"/>
    </row>
    <row r="224" spans="1:8" ht="12.75">
      <c r="A224" s="19"/>
      <c r="B224" s="19"/>
      <c r="D224" s="19"/>
      <c r="E224" s="24"/>
      <c r="F224" s="21"/>
      <c r="G224" s="21"/>
      <c r="H224" s="22"/>
    </row>
    <row r="225" spans="1:8" ht="12.75">
      <c r="A225" s="19"/>
      <c r="B225" s="19"/>
      <c r="D225" s="19"/>
      <c r="E225" s="24"/>
      <c r="F225" s="21"/>
      <c r="G225" s="21"/>
      <c r="H225" s="22"/>
    </row>
    <row r="226" spans="1:8" ht="12.75">
      <c r="A226" s="19"/>
      <c r="B226" s="19"/>
      <c r="D226" s="19"/>
      <c r="E226" s="24"/>
      <c r="F226" s="21"/>
      <c r="G226" s="21"/>
      <c r="H226" s="22"/>
    </row>
    <row r="227" spans="1:8" ht="12.75">
      <c r="A227" s="19"/>
      <c r="B227" s="19"/>
      <c r="D227" s="19"/>
      <c r="E227" s="24"/>
      <c r="F227" s="21"/>
      <c r="G227" s="21"/>
      <c r="H227" s="22"/>
    </row>
    <row r="228" spans="1:8" ht="12.75">
      <c r="A228" s="19"/>
      <c r="B228" s="19"/>
      <c r="D228" s="19"/>
      <c r="E228" s="24"/>
      <c r="F228" s="21"/>
      <c r="G228" s="21"/>
      <c r="H228" s="22"/>
    </row>
    <row r="229" spans="1:8" ht="12.75">
      <c r="A229" s="19"/>
      <c r="B229" s="19"/>
      <c r="D229" s="19"/>
      <c r="E229" s="24"/>
      <c r="F229" s="21"/>
      <c r="G229" s="21"/>
      <c r="H229" s="22"/>
    </row>
    <row r="230" spans="1:8" ht="12.75">
      <c r="A230" s="19"/>
      <c r="B230" s="19"/>
      <c r="D230" s="19"/>
      <c r="E230" s="24"/>
      <c r="F230" s="21"/>
      <c r="G230" s="21"/>
      <c r="H230" s="22"/>
    </row>
    <row r="231" spans="1:8" ht="12.75">
      <c r="A231" s="19"/>
      <c r="B231" s="19"/>
      <c r="D231" s="19"/>
      <c r="E231" s="24"/>
      <c r="F231" s="21"/>
      <c r="G231" s="21"/>
      <c r="H231" s="22"/>
    </row>
    <row r="232" spans="1:8" ht="12.75">
      <c r="A232" s="19"/>
      <c r="B232" s="19"/>
      <c r="D232" s="19"/>
      <c r="E232" s="24"/>
      <c r="F232" s="21"/>
      <c r="G232" s="21"/>
      <c r="H232" s="22"/>
    </row>
    <row r="233" spans="1:8" ht="12.75">
      <c r="A233" s="19"/>
      <c r="B233" s="19"/>
      <c r="D233" s="19"/>
      <c r="E233" s="24"/>
      <c r="F233" s="21"/>
      <c r="G233" s="21"/>
      <c r="H233" s="22"/>
    </row>
    <row r="234" spans="1:8" ht="12.75">
      <c r="A234" s="19"/>
      <c r="B234" s="19"/>
      <c r="D234" s="19"/>
      <c r="E234" s="24"/>
      <c r="F234" s="21"/>
      <c r="G234" s="21"/>
      <c r="H234" s="22"/>
    </row>
    <row r="235" spans="1:8" ht="12.75">
      <c r="A235" s="19"/>
      <c r="B235" s="19"/>
      <c r="D235" s="19"/>
      <c r="E235" s="24"/>
      <c r="F235" s="21"/>
      <c r="G235" s="21"/>
      <c r="H235" s="22"/>
    </row>
    <row r="236" spans="1:8" ht="12.75">
      <c r="A236" s="19"/>
      <c r="B236" s="19"/>
      <c r="D236" s="19"/>
      <c r="E236" s="24"/>
      <c r="F236" s="21"/>
      <c r="G236" s="21"/>
      <c r="H236" s="22"/>
    </row>
    <row r="237" spans="1:8" ht="12.75">
      <c r="A237" s="19"/>
      <c r="B237" s="19"/>
      <c r="D237" s="19"/>
      <c r="E237" s="24"/>
      <c r="F237" s="21"/>
      <c r="G237" s="21"/>
      <c r="H237" s="22"/>
    </row>
    <row r="238" spans="1:8" ht="12.75">
      <c r="A238" s="19"/>
      <c r="B238" s="19"/>
      <c r="D238" s="19"/>
      <c r="E238" s="24"/>
      <c r="F238" s="21"/>
      <c r="G238" s="21"/>
      <c r="H238" s="22"/>
    </row>
    <row r="239" spans="1:8" ht="12.75">
      <c r="A239" s="19"/>
      <c r="B239" s="19"/>
      <c r="D239" s="19"/>
      <c r="E239" s="24"/>
      <c r="F239" s="21"/>
      <c r="G239" s="21"/>
      <c r="H239" s="22"/>
    </row>
    <row r="240" spans="1:8" ht="12.75">
      <c r="A240" s="19"/>
      <c r="B240" s="19"/>
      <c r="D240" s="19"/>
      <c r="E240" s="24"/>
      <c r="F240" s="21"/>
      <c r="G240" s="21"/>
      <c r="H240" s="22"/>
    </row>
    <row r="241" spans="1:8" ht="12.75">
      <c r="A241" s="19"/>
      <c r="B241" s="19"/>
      <c r="D241" s="19"/>
      <c r="E241" s="24"/>
      <c r="F241" s="21"/>
      <c r="G241" s="21"/>
      <c r="H241" s="22"/>
    </row>
    <row r="242" spans="1:8" ht="12.75">
      <c r="A242" s="19"/>
      <c r="B242" s="19"/>
      <c r="D242" s="19"/>
      <c r="E242" s="24"/>
      <c r="F242" s="21"/>
      <c r="G242" s="21"/>
      <c r="H242" s="22"/>
    </row>
    <row r="243" spans="1:8" ht="12.75">
      <c r="A243" s="19"/>
      <c r="B243" s="19"/>
      <c r="D243" s="19"/>
      <c r="E243" s="24"/>
      <c r="F243" s="21"/>
      <c r="G243" s="21"/>
      <c r="H243" s="22"/>
    </row>
    <row r="244" spans="1:8" ht="12.75">
      <c r="A244" s="19"/>
      <c r="B244" s="19"/>
      <c r="D244" s="19"/>
      <c r="E244" s="24"/>
      <c r="F244" s="21"/>
      <c r="G244" s="21"/>
      <c r="H244" s="22"/>
    </row>
    <row r="245" spans="1:8" ht="12.75">
      <c r="A245" s="19"/>
      <c r="B245" s="19"/>
      <c r="D245" s="19"/>
      <c r="E245" s="24"/>
      <c r="F245" s="21"/>
      <c r="G245" s="21"/>
      <c r="H245" s="22"/>
    </row>
    <row r="246" spans="1:8" ht="12.75">
      <c r="A246" s="19"/>
      <c r="B246" s="19"/>
      <c r="D246" s="19"/>
      <c r="E246" s="24"/>
      <c r="F246" s="21"/>
      <c r="G246" s="21"/>
      <c r="H246" s="22"/>
    </row>
    <row r="247" spans="1:8" ht="12.75">
      <c r="A247" s="19"/>
      <c r="B247" s="19"/>
      <c r="D247" s="19"/>
      <c r="E247" s="24"/>
      <c r="F247" s="21"/>
      <c r="G247" s="21"/>
      <c r="H247" s="22"/>
    </row>
    <row r="248" spans="1:8" ht="12.75">
      <c r="A248" s="19"/>
      <c r="B248" s="19"/>
      <c r="D248" s="19"/>
      <c r="E248" s="24"/>
      <c r="F248" s="21"/>
      <c r="G248" s="21"/>
      <c r="H248" s="22"/>
    </row>
    <row r="249" spans="1:8" ht="12.75">
      <c r="A249" s="19"/>
      <c r="B249" s="19"/>
      <c r="D249" s="19"/>
      <c r="E249" s="24"/>
      <c r="F249" s="21"/>
      <c r="G249" s="21"/>
      <c r="H249" s="22"/>
    </row>
    <row r="250" spans="1:8" ht="12.75">
      <c r="A250" s="19"/>
      <c r="B250" s="19"/>
      <c r="D250" s="19"/>
      <c r="E250" s="24"/>
      <c r="F250" s="21"/>
      <c r="G250" s="21"/>
      <c r="H250" s="22"/>
    </row>
    <row r="251" spans="1:8" ht="12.75">
      <c r="A251" s="19"/>
      <c r="B251" s="19"/>
      <c r="D251" s="19"/>
      <c r="E251" s="24"/>
      <c r="F251" s="21"/>
      <c r="G251" s="21"/>
      <c r="H251" s="22"/>
    </row>
    <row r="252" spans="1:8" ht="12.75">
      <c r="A252" s="19"/>
      <c r="B252" s="19"/>
      <c r="D252" s="19"/>
      <c r="E252" s="24"/>
      <c r="F252" s="21"/>
      <c r="G252" s="21"/>
      <c r="H252" s="22"/>
    </row>
    <row r="253" spans="1:8" ht="12.75">
      <c r="A253" s="19"/>
      <c r="B253" s="19"/>
      <c r="D253" s="19"/>
      <c r="E253" s="24"/>
      <c r="F253" s="21"/>
      <c r="G253" s="21"/>
      <c r="H253" s="22"/>
    </row>
    <row r="254" spans="1:8" ht="12.75">
      <c r="A254" s="19"/>
      <c r="B254" s="19"/>
      <c r="D254" s="19"/>
      <c r="E254" s="24"/>
      <c r="F254" s="21"/>
      <c r="G254" s="21"/>
      <c r="H254" s="22"/>
    </row>
    <row r="255" spans="1:8" ht="12.75">
      <c r="A255" s="19"/>
      <c r="B255" s="19"/>
      <c r="D255" s="19"/>
      <c r="E255" s="24"/>
      <c r="F255" s="21"/>
      <c r="G255" s="21"/>
      <c r="H255" s="22"/>
    </row>
    <row r="256" spans="1:8" ht="12.75">
      <c r="A256" s="19"/>
      <c r="B256" s="19"/>
      <c r="D256" s="19"/>
      <c r="E256" s="24"/>
      <c r="F256" s="21"/>
      <c r="G256" s="21"/>
      <c r="H256" s="22"/>
    </row>
    <row r="257" spans="1:8" ht="12.75">
      <c r="A257" s="19"/>
      <c r="B257" s="19"/>
      <c r="D257" s="19"/>
      <c r="E257" s="24"/>
      <c r="F257" s="21"/>
      <c r="G257" s="21"/>
      <c r="H257" s="22"/>
    </row>
    <row r="258" spans="1:8" ht="12.75">
      <c r="A258" s="19"/>
      <c r="B258" s="19"/>
      <c r="D258" s="19"/>
      <c r="E258" s="24"/>
      <c r="F258" s="21"/>
      <c r="G258" s="21"/>
      <c r="H258" s="22"/>
    </row>
    <row r="259" spans="1:8" ht="12.75">
      <c r="A259" s="19"/>
      <c r="B259" s="19"/>
      <c r="D259" s="19"/>
      <c r="E259" s="24"/>
      <c r="F259" s="21"/>
      <c r="G259" s="21"/>
      <c r="H259" s="22"/>
    </row>
    <row r="260" spans="1:8" ht="12.75">
      <c r="A260" s="19"/>
      <c r="B260" s="19"/>
      <c r="D260" s="19"/>
      <c r="E260" s="24"/>
      <c r="F260" s="21"/>
      <c r="G260" s="21"/>
      <c r="H260" s="22"/>
    </row>
    <row r="261" spans="1:8" ht="12.75">
      <c r="A261" s="19"/>
      <c r="B261" s="19"/>
      <c r="D261" s="19"/>
      <c r="E261" s="24"/>
      <c r="F261" s="21"/>
      <c r="G261" s="21"/>
      <c r="H261" s="22"/>
    </row>
    <row r="262" spans="1:8" ht="12.75">
      <c r="A262" s="19"/>
      <c r="B262" s="19"/>
      <c r="D262" s="19"/>
      <c r="E262" s="24"/>
      <c r="F262" s="21"/>
      <c r="G262" s="21"/>
      <c r="H262" s="22"/>
    </row>
    <row r="263" spans="1:8" ht="12.75">
      <c r="A263" s="19"/>
      <c r="B263" s="19"/>
      <c r="D263" s="19"/>
      <c r="E263" s="24"/>
      <c r="F263" s="21"/>
      <c r="G263" s="21"/>
      <c r="H263" s="22"/>
    </row>
    <row r="264" spans="1:8" ht="12.75">
      <c r="A264" s="19"/>
      <c r="B264" s="19"/>
      <c r="D264" s="19"/>
      <c r="E264" s="24"/>
      <c r="F264" s="21"/>
      <c r="G264" s="21"/>
      <c r="H264" s="22"/>
    </row>
    <row r="265" spans="1:8" ht="12.75">
      <c r="A265" s="19"/>
      <c r="B265" s="19"/>
      <c r="D265" s="19"/>
      <c r="E265" s="24"/>
      <c r="F265" s="21"/>
      <c r="G265" s="21"/>
      <c r="H265" s="22"/>
    </row>
    <row r="266" spans="1:8" ht="12.75">
      <c r="A266" s="19"/>
      <c r="B266" s="19"/>
      <c r="D266" s="19"/>
      <c r="E266" s="24"/>
      <c r="F266" s="21"/>
      <c r="G266" s="21"/>
      <c r="H266" s="22"/>
    </row>
    <row r="267" spans="1:8" ht="12.75">
      <c r="A267" s="19"/>
      <c r="B267" s="19"/>
      <c r="D267" s="19"/>
      <c r="E267" s="24"/>
      <c r="F267" s="21"/>
      <c r="G267" s="21"/>
      <c r="H267" s="22"/>
    </row>
    <row r="268" spans="1:8" ht="12.75">
      <c r="A268" s="19"/>
      <c r="B268" s="19"/>
      <c r="D268" s="19"/>
      <c r="E268" s="24"/>
      <c r="F268" s="21"/>
      <c r="G268" s="21"/>
      <c r="H268" s="22"/>
    </row>
    <row r="269" spans="1:8" ht="12.75">
      <c r="A269" s="19"/>
      <c r="B269" s="19"/>
      <c r="D269" s="19"/>
      <c r="E269" s="24"/>
      <c r="F269" s="21"/>
      <c r="G269" s="21"/>
      <c r="H269" s="22"/>
    </row>
    <row r="270" spans="1:8" ht="12.75">
      <c r="A270" s="19"/>
      <c r="B270" s="19"/>
      <c r="D270" s="19"/>
      <c r="E270" s="24"/>
      <c r="F270" s="21"/>
      <c r="G270" s="21"/>
      <c r="H270" s="22"/>
    </row>
    <row r="271" spans="1:8" ht="12.75">
      <c r="A271" s="19"/>
      <c r="B271" s="19"/>
      <c r="D271" s="19"/>
      <c r="E271" s="24"/>
      <c r="F271" s="21"/>
      <c r="G271" s="21"/>
      <c r="H271" s="22"/>
    </row>
    <row r="272" spans="1:8" ht="12.75">
      <c r="A272" s="19"/>
      <c r="B272" s="19"/>
      <c r="D272" s="19"/>
      <c r="E272" s="24"/>
      <c r="F272" s="21"/>
      <c r="G272" s="21"/>
      <c r="H272" s="22"/>
    </row>
    <row r="273" spans="1:8" ht="12.75">
      <c r="A273" s="19"/>
      <c r="B273" s="19"/>
      <c r="D273" s="19"/>
      <c r="E273" s="24"/>
      <c r="F273" s="21"/>
      <c r="G273" s="21"/>
      <c r="H273" s="22"/>
    </row>
    <row r="274" spans="1:8" ht="12.75">
      <c r="A274" s="19"/>
      <c r="B274" s="19"/>
      <c r="D274" s="19"/>
      <c r="E274" s="24"/>
      <c r="F274" s="21"/>
      <c r="G274" s="21"/>
      <c r="H274" s="22"/>
    </row>
    <row r="275" spans="1:8" ht="12.75">
      <c r="A275" s="19"/>
      <c r="B275" s="19"/>
      <c r="D275" s="19"/>
      <c r="E275" s="24"/>
      <c r="F275" s="21"/>
      <c r="G275" s="21"/>
      <c r="H275" s="22"/>
    </row>
    <row r="276" spans="1:8" ht="12.75">
      <c r="A276" s="19"/>
      <c r="B276" s="19"/>
      <c r="D276" s="19"/>
      <c r="E276" s="24"/>
      <c r="F276" s="21"/>
      <c r="G276" s="21"/>
      <c r="H276" s="22"/>
    </row>
    <row r="277" spans="1:8" ht="12.75">
      <c r="A277" s="19"/>
      <c r="B277" s="19"/>
      <c r="D277" s="19"/>
      <c r="E277" s="24"/>
      <c r="F277" s="21"/>
      <c r="G277" s="21"/>
      <c r="H277" s="22"/>
    </row>
    <row r="278" spans="1:8" ht="12.75">
      <c r="A278" s="19"/>
      <c r="B278" s="19"/>
      <c r="D278" s="19"/>
      <c r="E278" s="24"/>
      <c r="F278" s="21"/>
      <c r="G278" s="21"/>
      <c r="H278" s="22"/>
    </row>
    <row r="279" spans="1:8" ht="12.75">
      <c r="A279" s="19"/>
      <c r="B279" s="19"/>
      <c r="D279" s="19"/>
      <c r="E279" s="24"/>
      <c r="F279" s="21"/>
      <c r="G279" s="21"/>
      <c r="H279" s="22"/>
    </row>
    <row r="280" spans="1:8" ht="12.75">
      <c r="A280" s="19"/>
      <c r="B280" s="19"/>
      <c r="D280" s="19"/>
      <c r="E280" s="24"/>
      <c r="F280" s="21"/>
      <c r="G280" s="21"/>
      <c r="H280" s="22"/>
    </row>
    <row r="281" spans="1:8" ht="12.75">
      <c r="A281" s="19"/>
      <c r="B281" s="19"/>
      <c r="D281" s="19"/>
      <c r="E281" s="24"/>
      <c r="F281" s="21"/>
      <c r="G281" s="21"/>
      <c r="H281" s="22"/>
    </row>
    <row r="282" spans="1:8" ht="12.75">
      <c r="A282" s="19"/>
      <c r="B282" s="19"/>
      <c r="D282" s="19"/>
      <c r="E282" s="24"/>
      <c r="F282" s="21"/>
      <c r="G282" s="21"/>
      <c r="H282" s="22"/>
    </row>
    <row r="283" spans="1:8" ht="12.75">
      <c r="A283" s="19"/>
      <c r="B283" s="19"/>
      <c r="D283" s="19"/>
      <c r="E283" s="24"/>
      <c r="F283" s="21"/>
      <c r="G283" s="21"/>
      <c r="H283" s="22"/>
    </row>
    <row r="284" spans="1:8" ht="12.75">
      <c r="A284" s="19"/>
      <c r="B284" s="19"/>
      <c r="D284" s="19"/>
      <c r="E284" s="24"/>
      <c r="F284" s="21"/>
      <c r="G284" s="21"/>
      <c r="H284" s="22"/>
    </row>
    <row r="285" spans="1:8" ht="12.75">
      <c r="A285" s="19"/>
      <c r="B285" s="19"/>
      <c r="D285" s="19"/>
      <c r="E285" s="24"/>
      <c r="F285" s="21"/>
      <c r="G285" s="21"/>
      <c r="H285" s="22"/>
    </row>
    <row r="286" spans="1:8" ht="12.75">
      <c r="A286" s="19"/>
      <c r="B286" s="19"/>
      <c r="D286" s="19"/>
      <c r="E286" s="24"/>
      <c r="F286" s="21"/>
      <c r="G286" s="21"/>
      <c r="H286" s="22"/>
    </row>
    <row r="287" spans="1:8" ht="12.75">
      <c r="A287" s="19"/>
      <c r="B287" s="19"/>
      <c r="D287" s="19"/>
      <c r="E287" s="24"/>
      <c r="F287" s="21"/>
      <c r="G287" s="21"/>
      <c r="H287" s="22"/>
    </row>
    <row r="288" spans="1:8" ht="12.75">
      <c r="A288" s="19"/>
      <c r="B288" s="19"/>
      <c r="D288" s="19"/>
      <c r="E288" s="24"/>
      <c r="F288" s="21"/>
      <c r="G288" s="21"/>
      <c r="H288" s="22"/>
    </row>
    <row r="289" spans="1:8" ht="12.75">
      <c r="A289" s="19"/>
      <c r="B289" s="19"/>
      <c r="D289" s="19"/>
      <c r="E289" s="24"/>
      <c r="F289" s="21"/>
      <c r="G289" s="21"/>
      <c r="H289" s="22"/>
    </row>
    <row r="290" spans="1:8" ht="12.75">
      <c r="A290" s="19"/>
      <c r="B290" s="19"/>
      <c r="D290" s="19"/>
      <c r="E290" s="24"/>
      <c r="F290" s="21"/>
      <c r="G290" s="21"/>
      <c r="H290" s="22"/>
    </row>
    <row r="291" spans="1:8" ht="12.75">
      <c r="A291" s="19"/>
      <c r="B291" s="19"/>
      <c r="D291" s="19"/>
      <c r="E291" s="24"/>
      <c r="F291" s="21"/>
      <c r="G291" s="21"/>
      <c r="H291" s="22"/>
    </row>
    <row r="292" spans="1:8" ht="12.75">
      <c r="A292" s="19"/>
      <c r="B292" s="19"/>
      <c r="D292" s="19"/>
      <c r="E292" s="24"/>
      <c r="F292" s="21"/>
      <c r="G292" s="21"/>
      <c r="H292" s="22"/>
    </row>
    <row r="293" spans="1:8" ht="12.75">
      <c r="A293" s="19"/>
      <c r="B293" s="19"/>
      <c r="D293" s="19"/>
      <c r="E293" s="24"/>
      <c r="F293" s="21"/>
      <c r="G293" s="21"/>
      <c r="H293" s="22"/>
    </row>
    <row r="294" spans="1:8" ht="12.75">
      <c r="A294" s="19"/>
      <c r="B294" s="19"/>
      <c r="D294" s="19"/>
      <c r="E294" s="24"/>
      <c r="F294" s="21"/>
      <c r="G294" s="21"/>
      <c r="H294" s="22"/>
    </row>
    <row r="295" spans="1:8" ht="12.75">
      <c r="A295" s="19"/>
      <c r="B295" s="19"/>
      <c r="D295" s="19"/>
      <c r="E295" s="24"/>
      <c r="F295" s="21"/>
      <c r="G295" s="21"/>
      <c r="H295" s="22"/>
    </row>
    <row r="296" spans="1:8" ht="12.75">
      <c r="A296" s="19"/>
      <c r="B296" s="19"/>
      <c r="D296" s="19"/>
      <c r="E296" s="24"/>
      <c r="F296" s="21"/>
      <c r="G296" s="21"/>
      <c r="H296" s="22"/>
    </row>
    <row r="297" spans="1:8" ht="12.75">
      <c r="A297" s="19"/>
      <c r="B297" s="19"/>
      <c r="D297" s="19"/>
      <c r="E297" s="24"/>
      <c r="F297" s="21"/>
      <c r="G297" s="21"/>
      <c r="H297" s="22"/>
    </row>
    <row r="298" spans="1:8" ht="12.75">
      <c r="A298" s="19"/>
      <c r="B298" s="19"/>
      <c r="D298" s="19"/>
      <c r="E298" s="24"/>
      <c r="F298" s="21"/>
      <c r="G298" s="21"/>
      <c r="H298" s="22"/>
    </row>
    <row r="299" spans="1:8" ht="12.75">
      <c r="A299" s="19"/>
      <c r="B299" s="19"/>
      <c r="D299" s="19"/>
      <c r="E299" s="24"/>
      <c r="F299" s="21"/>
      <c r="G299" s="21"/>
      <c r="H299" s="22"/>
    </row>
    <row r="300" spans="1:8" ht="12.75">
      <c r="A300" s="19"/>
      <c r="B300" s="19"/>
      <c r="D300" s="19"/>
      <c r="E300" s="24"/>
      <c r="F300" s="21"/>
      <c r="G300" s="21"/>
      <c r="H300" s="22"/>
    </row>
    <row r="301" spans="1:8" ht="12.75">
      <c r="A301" s="19"/>
      <c r="B301" s="19"/>
      <c r="D301" s="19"/>
      <c r="E301" s="24"/>
      <c r="F301" s="21"/>
      <c r="G301" s="21"/>
      <c r="H301" s="22"/>
    </row>
    <row r="302" spans="1:8" ht="12.75">
      <c r="A302" s="19"/>
      <c r="B302" s="19"/>
      <c r="D302" s="19"/>
      <c r="E302" s="24"/>
      <c r="F302" s="21"/>
      <c r="G302" s="21"/>
      <c r="H302" s="22"/>
    </row>
    <row r="303" spans="1:8" ht="12.75">
      <c r="A303" s="19"/>
      <c r="B303" s="19"/>
      <c r="D303" s="19"/>
      <c r="E303" s="24"/>
      <c r="F303" s="21"/>
      <c r="G303" s="21"/>
      <c r="H303" s="22"/>
    </row>
    <row r="304" spans="1:8" ht="12.75">
      <c r="A304" s="19"/>
      <c r="B304" s="19"/>
      <c r="D304" s="19"/>
      <c r="E304" s="24"/>
      <c r="F304" s="21"/>
      <c r="G304" s="21"/>
      <c r="H304" s="22"/>
    </row>
    <row r="305" spans="1:8" ht="12.75">
      <c r="A305" s="19"/>
      <c r="B305" s="19"/>
      <c r="D305" s="19"/>
      <c r="E305" s="24"/>
      <c r="F305" s="21"/>
      <c r="G305" s="21"/>
      <c r="H305" s="22"/>
    </row>
    <row r="306" spans="1:8" ht="12.75">
      <c r="A306" s="19"/>
      <c r="B306" s="19"/>
      <c r="D306" s="19"/>
      <c r="E306" s="24"/>
      <c r="F306" s="21"/>
      <c r="G306" s="21"/>
      <c r="H306" s="22"/>
    </row>
    <row r="307" spans="1:8" ht="12.75">
      <c r="A307" s="19"/>
      <c r="B307" s="19"/>
      <c r="D307" s="19"/>
      <c r="E307" s="24"/>
      <c r="F307" s="21"/>
      <c r="G307" s="21"/>
      <c r="H307" s="22"/>
    </row>
    <row r="308" spans="1:8" ht="12.75">
      <c r="A308" s="19"/>
      <c r="B308" s="19"/>
      <c r="D308" s="19"/>
      <c r="E308" s="24"/>
      <c r="F308" s="21"/>
      <c r="G308" s="21"/>
      <c r="H308" s="22"/>
    </row>
    <row r="309" spans="1:8" ht="12.75">
      <c r="A309" s="19"/>
      <c r="B309" s="19"/>
      <c r="D309" s="19"/>
      <c r="E309" s="24"/>
      <c r="F309" s="21"/>
      <c r="G309" s="21"/>
      <c r="H309" s="22"/>
    </row>
    <row r="310" spans="1:8" ht="12.75">
      <c r="A310" s="19"/>
      <c r="B310" s="19"/>
      <c r="D310" s="19"/>
      <c r="E310" s="24"/>
      <c r="F310" s="21"/>
      <c r="G310" s="21"/>
      <c r="H310" s="22"/>
    </row>
    <row r="311" spans="1:8" ht="12.75">
      <c r="A311" s="19"/>
      <c r="B311" s="19"/>
      <c r="D311" s="19"/>
      <c r="E311" s="24"/>
      <c r="F311" s="21"/>
      <c r="G311" s="21"/>
      <c r="H311" s="22"/>
    </row>
    <row r="312" spans="1:8" ht="12.75">
      <c r="A312" s="19"/>
      <c r="B312" s="19"/>
      <c r="D312" s="19"/>
      <c r="E312" s="24"/>
      <c r="F312" s="21"/>
      <c r="G312" s="21"/>
      <c r="H312" s="22"/>
    </row>
    <row r="313" spans="1:8" ht="12.75">
      <c r="A313" s="19"/>
      <c r="B313" s="19"/>
      <c r="D313" s="19"/>
      <c r="E313" s="24"/>
      <c r="F313" s="21"/>
      <c r="G313" s="21"/>
      <c r="H313" s="22"/>
    </row>
    <row r="314" spans="1:8" ht="12.75">
      <c r="A314" s="19"/>
      <c r="B314" s="19"/>
      <c r="D314" s="19"/>
      <c r="E314" s="24"/>
      <c r="F314" s="21"/>
      <c r="G314" s="21"/>
      <c r="H314" s="22"/>
    </row>
    <row r="315" spans="1:8" ht="12.75">
      <c r="A315" s="19"/>
      <c r="B315" s="19"/>
      <c r="D315" s="19"/>
      <c r="E315" s="24"/>
      <c r="F315" s="21"/>
      <c r="G315" s="21"/>
      <c r="H315" s="22"/>
    </row>
    <row r="316" spans="1:8" ht="12.75">
      <c r="A316" s="19"/>
      <c r="B316" s="19"/>
      <c r="D316" s="19"/>
      <c r="E316" s="24"/>
      <c r="F316" s="21"/>
      <c r="G316" s="21"/>
      <c r="H316" s="22"/>
    </row>
    <row r="317" spans="1:8" ht="12.75">
      <c r="A317" s="19"/>
      <c r="B317" s="19"/>
      <c r="D317" s="19"/>
      <c r="E317" s="24"/>
      <c r="F317" s="21"/>
      <c r="G317" s="21"/>
      <c r="H317" s="22"/>
    </row>
    <row r="318" spans="1:8" ht="12.75">
      <c r="A318" s="19"/>
      <c r="B318" s="19"/>
      <c r="D318" s="19"/>
      <c r="E318" s="24"/>
      <c r="F318" s="21"/>
      <c r="G318" s="21"/>
      <c r="H318" s="22"/>
    </row>
    <row r="319" spans="1:8" ht="12.75">
      <c r="A319" s="19"/>
      <c r="B319" s="19"/>
      <c r="D319" s="19"/>
      <c r="E319" s="24"/>
      <c r="F319" s="21"/>
      <c r="G319" s="21"/>
      <c r="H319" s="22"/>
    </row>
    <row r="320" spans="1:8" ht="12.75">
      <c r="A320" s="19"/>
      <c r="B320" s="19"/>
      <c r="D320" s="19"/>
      <c r="E320" s="24"/>
      <c r="F320" s="21"/>
      <c r="G320" s="21"/>
      <c r="H320" s="22"/>
    </row>
    <row r="321" spans="1:8" ht="12.75">
      <c r="A321" s="19"/>
      <c r="B321" s="19"/>
      <c r="D321" s="19"/>
      <c r="E321" s="24"/>
      <c r="F321" s="21"/>
      <c r="G321" s="21"/>
      <c r="H321" s="22"/>
    </row>
    <row r="322" spans="1:8" ht="12.75">
      <c r="A322" s="19"/>
      <c r="B322" s="19"/>
      <c r="D322" s="19"/>
      <c r="E322" s="24"/>
      <c r="F322" s="21"/>
      <c r="G322" s="21"/>
      <c r="H322" s="22"/>
    </row>
    <row r="323" spans="1:8" ht="12.75">
      <c r="A323" s="19"/>
      <c r="B323" s="19"/>
      <c r="D323" s="19"/>
      <c r="E323" s="24"/>
      <c r="F323" s="21"/>
      <c r="G323" s="21"/>
      <c r="H323" s="22"/>
    </row>
    <row r="324" spans="1:8" ht="12.75">
      <c r="A324" s="19"/>
      <c r="B324" s="19"/>
      <c r="D324" s="19"/>
      <c r="E324" s="24"/>
      <c r="F324" s="21"/>
      <c r="G324" s="21"/>
      <c r="H324" s="22"/>
    </row>
    <row r="325" spans="1:8" ht="12.75">
      <c r="A325" s="19"/>
      <c r="B325" s="19"/>
      <c r="D325" s="19"/>
      <c r="E325" s="24"/>
      <c r="F325" s="21"/>
      <c r="G325" s="21"/>
      <c r="H325" s="22"/>
    </row>
    <row r="326" spans="1:8" ht="12.75">
      <c r="A326" s="19"/>
      <c r="B326" s="19"/>
      <c r="D326" s="19"/>
      <c r="E326" s="24"/>
      <c r="F326" s="21"/>
      <c r="G326" s="21"/>
      <c r="H326" s="22"/>
    </row>
    <row r="327" spans="1:8" ht="12.75">
      <c r="A327" s="19"/>
      <c r="B327" s="19"/>
      <c r="D327" s="19"/>
      <c r="E327" s="24"/>
      <c r="F327" s="21"/>
      <c r="G327" s="21"/>
      <c r="H327" s="22"/>
    </row>
    <row r="328" spans="1:8" ht="12.75">
      <c r="A328" s="19"/>
      <c r="B328" s="19"/>
      <c r="D328" s="19"/>
      <c r="E328" s="24"/>
      <c r="F328" s="21"/>
      <c r="G328" s="21"/>
      <c r="H328" s="22"/>
    </row>
    <row r="329" spans="1:8" ht="12.75">
      <c r="A329" s="19"/>
      <c r="B329" s="19"/>
      <c r="D329" s="19"/>
      <c r="E329" s="24"/>
      <c r="F329" s="21"/>
      <c r="G329" s="21"/>
      <c r="H329" s="22"/>
    </row>
    <row r="330" spans="1:8" ht="12.75">
      <c r="A330" s="19"/>
      <c r="B330" s="19"/>
      <c r="D330" s="19"/>
      <c r="E330" s="24"/>
      <c r="F330" s="21"/>
      <c r="G330" s="21"/>
      <c r="H330" s="22"/>
    </row>
    <row r="331" spans="1:8" ht="12.75">
      <c r="A331" s="19"/>
      <c r="B331" s="19"/>
      <c r="D331" s="19"/>
      <c r="E331" s="24"/>
      <c r="F331" s="21"/>
      <c r="G331" s="21"/>
      <c r="H331" s="22"/>
    </row>
    <row r="332" spans="1:8" ht="12.75">
      <c r="A332" s="19"/>
      <c r="B332" s="19"/>
      <c r="D332" s="19"/>
      <c r="E332" s="24"/>
      <c r="F332" s="21"/>
      <c r="G332" s="21"/>
      <c r="H332" s="22"/>
    </row>
    <row r="333" spans="1:8" ht="12.75">
      <c r="A333" s="19"/>
      <c r="B333" s="19"/>
      <c r="D333" s="19"/>
      <c r="E333" s="24"/>
      <c r="F333" s="21"/>
      <c r="G333" s="21"/>
      <c r="H333" s="22"/>
    </row>
    <row r="334" spans="1:8" ht="12.75">
      <c r="A334" s="19"/>
      <c r="B334" s="19"/>
      <c r="D334" s="19"/>
      <c r="E334" s="24"/>
      <c r="F334" s="21"/>
      <c r="G334" s="21"/>
      <c r="H334" s="22"/>
    </row>
    <row r="335" spans="1:8" ht="12.75">
      <c r="A335" s="19"/>
      <c r="B335" s="19"/>
      <c r="D335" s="19"/>
      <c r="E335" s="24"/>
      <c r="F335" s="21"/>
      <c r="G335" s="21"/>
      <c r="H335" s="22"/>
    </row>
    <row r="336" spans="1:8" ht="12.75">
      <c r="A336" s="19"/>
      <c r="B336" s="19"/>
      <c r="D336" s="19"/>
      <c r="E336" s="24"/>
      <c r="F336" s="21"/>
      <c r="G336" s="21"/>
      <c r="H336" s="22"/>
    </row>
    <row r="337" spans="1:8" ht="12.75">
      <c r="A337" s="19"/>
      <c r="B337" s="19"/>
      <c r="D337" s="19"/>
      <c r="E337" s="24"/>
      <c r="F337" s="21"/>
      <c r="G337" s="21"/>
      <c r="H337" s="22"/>
    </row>
    <row r="338" spans="1:8" ht="12.75">
      <c r="A338" s="19"/>
      <c r="B338" s="19"/>
      <c r="D338" s="19"/>
      <c r="E338" s="24"/>
      <c r="F338" s="21"/>
      <c r="G338" s="21"/>
      <c r="H338" s="22"/>
    </row>
    <row r="339" spans="1:8" ht="12.75">
      <c r="A339" s="19"/>
      <c r="B339" s="19"/>
      <c r="D339" s="19"/>
      <c r="E339" s="24"/>
      <c r="F339" s="21"/>
      <c r="G339" s="21"/>
      <c r="H339" s="22"/>
    </row>
    <row r="340" spans="1:8" ht="12.75">
      <c r="A340" s="19"/>
      <c r="B340" s="19"/>
      <c r="D340" s="19"/>
      <c r="E340" s="24"/>
      <c r="F340" s="21"/>
      <c r="G340" s="21"/>
      <c r="H340" s="22"/>
    </row>
    <row r="341" spans="1:8" ht="12.75">
      <c r="A341" s="19"/>
      <c r="B341" s="19"/>
      <c r="D341" s="19"/>
      <c r="E341" s="24"/>
      <c r="F341" s="21"/>
      <c r="G341" s="21"/>
      <c r="H341" s="22"/>
    </row>
    <row r="342" spans="1:8" ht="12.75">
      <c r="A342" s="19"/>
      <c r="B342" s="19"/>
      <c r="D342" s="19"/>
      <c r="E342" s="24"/>
      <c r="F342" s="21"/>
      <c r="G342" s="21"/>
      <c r="H342" s="22"/>
    </row>
    <row r="343" spans="1:8" ht="12.75">
      <c r="A343" s="19"/>
      <c r="B343" s="19"/>
      <c r="D343" s="19"/>
      <c r="E343" s="24"/>
      <c r="F343" s="21"/>
      <c r="G343" s="21"/>
      <c r="H343" s="22"/>
    </row>
    <row r="344" spans="1:8" ht="12.75">
      <c r="A344" s="19"/>
      <c r="B344" s="19"/>
      <c r="D344" s="19"/>
      <c r="E344" s="24"/>
      <c r="F344" s="21"/>
      <c r="G344" s="21"/>
      <c r="H344" s="22"/>
    </row>
    <row r="345" spans="1:8" ht="12.75">
      <c r="A345" s="19"/>
      <c r="B345" s="19"/>
      <c r="D345" s="19"/>
      <c r="E345" s="24"/>
      <c r="F345" s="21"/>
      <c r="G345" s="21"/>
      <c r="H345" s="22"/>
    </row>
    <row r="346" spans="1:8" ht="12.75">
      <c r="A346" s="19"/>
      <c r="B346" s="19"/>
      <c r="D346" s="19"/>
      <c r="E346" s="24"/>
      <c r="F346" s="21"/>
      <c r="G346" s="21"/>
      <c r="H346" s="22"/>
    </row>
    <row r="347" spans="1:8" ht="12.75">
      <c r="A347" s="19"/>
      <c r="B347" s="19"/>
      <c r="D347" s="19"/>
      <c r="E347" s="24"/>
      <c r="F347" s="21"/>
      <c r="G347" s="21"/>
      <c r="H347" s="22"/>
    </row>
    <row r="348" spans="1:8" ht="12.75">
      <c r="A348" s="19"/>
      <c r="B348" s="19"/>
      <c r="D348" s="19"/>
      <c r="E348" s="24"/>
      <c r="F348" s="21"/>
      <c r="G348" s="21"/>
      <c r="H348" s="22"/>
    </row>
    <row r="349" spans="1:8" ht="12.75">
      <c r="A349" s="19"/>
      <c r="B349" s="19"/>
      <c r="D349" s="19"/>
      <c r="E349" s="24"/>
      <c r="F349" s="21"/>
      <c r="G349" s="21"/>
      <c r="H349" s="22"/>
    </row>
    <row r="350" spans="1:8" ht="12.75">
      <c r="A350" s="19"/>
      <c r="B350" s="19"/>
      <c r="D350" s="19"/>
      <c r="E350" s="24"/>
      <c r="F350" s="21"/>
      <c r="G350" s="21"/>
      <c r="H350" s="22"/>
    </row>
    <row r="351" spans="1:8" ht="12.75">
      <c r="A351" s="19"/>
      <c r="B351" s="19"/>
      <c r="D351" s="19"/>
      <c r="E351" s="24"/>
      <c r="F351" s="21"/>
      <c r="G351" s="21"/>
      <c r="H351" s="22"/>
    </row>
    <row r="352" spans="1:8" ht="12.75">
      <c r="A352" s="19"/>
      <c r="B352" s="19"/>
      <c r="D352" s="19"/>
      <c r="E352" s="24"/>
      <c r="F352" s="21"/>
      <c r="G352" s="21"/>
      <c r="H352" s="22"/>
    </row>
    <row r="353" spans="1:8" ht="12.75">
      <c r="A353" s="19"/>
      <c r="B353" s="19"/>
      <c r="D353" s="19"/>
      <c r="E353" s="24"/>
      <c r="F353" s="21"/>
      <c r="G353" s="21"/>
      <c r="H353" s="22"/>
    </row>
    <row r="354" spans="1:8" ht="12.75">
      <c r="A354" s="19"/>
      <c r="B354" s="19"/>
      <c r="D354" s="19"/>
      <c r="E354" s="24"/>
      <c r="F354" s="21"/>
      <c r="G354" s="21"/>
      <c r="H354" s="22"/>
    </row>
    <row r="355" spans="1:8" ht="12.75">
      <c r="A355" s="19"/>
      <c r="B355" s="19"/>
      <c r="D355" s="19"/>
      <c r="E355" s="24"/>
      <c r="F355" s="21"/>
      <c r="G355" s="21"/>
      <c r="H355" s="22"/>
    </row>
    <row r="356" spans="1:8" ht="12.75">
      <c r="A356" s="19"/>
      <c r="B356" s="19"/>
      <c r="D356" s="19"/>
      <c r="E356" s="24"/>
      <c r="F356" s="21"/>
      <c r="G356" s="21"/>
      <c r="H356" s="22"/>
    </row>
    <row r="357" spans="1:8" ht="12.75">
      <c r="A357" s="19"/>
      <c r="B357" s="19"/>
      <c r="D357" s="19"/>
      <c r="E357" s="24"/>
      <c r="F357" s="21"/>
      <c r="G357" s="21"/>
      <c r="H357" s="22"/>
    </row>
    <row r="358" spans="1:8" ht="12.75">
      <c r="A358" s="19"/>
      <c r="B358" s="19"/>
      <c r="D358" s="19"/>
      <c r="E358" s="24"/>
      <c r="F358" s="21"/>
      <c r="G358" s="21"/>
      <c r="H358" s="22"/>
    </row>
    <row r="359" spans="1:8" ht="12.75">
      <c r="A359" s="19"/>
      <c r="B359" s="19"/>
      <c r="D359" s="19"/>
      <c r="E359" s="24"/>
      <c r="F359" s="21"/>
      <c r="G359" s="21"/>
      <c r="H359" s="22"/>
    </row>
    <row r="360" spans="1:8" ht="12.75">
      <c r="A360" s="19"/>
      <c r="B360" s="19"/>
      <c r="D360" s="19"/>
      <c r="E360" s="24"/>
      <c r="F360" s="21"/>
      <c r="G360" s="21"/>
      <c r="H360" s="22"/>
    </row>
    <row r="361" spans="1:8" ht="12.75">
      <c r="A361" s="19"/>
      <c r="B361" s="19"/>
      <c r="D361" s="19"/>
      <c r="E361" s="24"/>
      <c r="F361" s="21"/>
      <c r="G361" s="21"/>
      <c r="H361" s="22"/>
    </row>
    <row r="362" spans="1:8" ht="12.75">
      <c r="A362" s="19"/>
      <c r="B362" s="19"/>
      <c r="D362" s="19"/>
      <c r="E362" s="24"/>
      <c r="F362" s="21"/>
      <c r="G362" s="21"/>
      <c r="H362" s="22"/>
    </row>
    <row r="363" spans="1:8" ht="12.75">
      <c r="A363" s="19"/>
      <c r="B363" s="19"/>
      <c r="D363" s="19"/>
      <c r="E363" s="24"/>
      <c r="F363" s="21"/>
      <c r="G363" s="21"/>
      <c r="H363" s="22"/>
    </row>
    <row r="364" spans="1:8" ht="12.75">
      <c r="A364" s="19"/>
      <c r="B364" s="19"/>
      <c r="D364" s="19"/>
      <c r="E364" s="24"/>
      <c r="F364" s="21"/>
      <c r="G364" s="21"/>
      <c r="H364" s="22"/>
    </row>
    <row r="365" spans="1:8" ht="12.75">
      <c r="A365" s="19"/>
      <c r="B365" s="19"/>
      <c r="D365" s="19"/>
      <c r="E365" s="24"/>
      <c r="F365" s="21"/>
      <c r="G365" s="21"/>
      <c r="H365" s="22"/>
    </row>
    <row r="366" spans="1:8" ht="12.75">
      <c r="A366" s="19"/>
      <c r="B366" s="19"/>
      <c r="D366" s="19"/>
      <c r="E366" s="24"/>
      <c r="F366" s="21"/>
      <c r="G366" s="21"/>
      <c r="H366" s="22"/>
    </row>
    <row r="367" spans="1:8" ht="12.75">
      <c r="A367" s="19"/>
      <c r="B367" s="19"/>
      <c r="D367" s="19"/>
      <c r="E367" s="24"/>
      <c r="F367" s="21"/>
      <c r="G367" s="21"/>
      <c r="H367" s="22"/>
    </row>
    <row r="368" spans="1:8" ht="12.75">
      <c r="A368" s="19"/>
      <c r="B368" s="19"/>
      <c r="D368" s="19"/>
      <c r="E368" s="24"/>
      <c r="F368" s="21"/>
      <c r="G368" s="21"/>
      <c r="H368" s="22"/>
    </row>
    <row r="369" spans="1:8" ht="12.75">
      <c r="A369" s="19"/>
      <c r="B369" s="19"/>
      <c r="D369" s="19"/>
      <c r="E369" s="24"/>
      <c r="F369" s="21"/>
      <c r="G369" s="21"/>
      <c r="H369" s="22"/>
    </row>
    <row r="370" spans="1:8" ht="12.75">
      <c r="A370" s="19"/>
      <c r="B370" s="19"/>
      <c r="D370" s="19"/>
      <c r="E370" s="24"/>
      <c r="F370" s="21"/>
      <c r="G370" s="21"/>
      <c r="H370" s="22"/>
    </row>
    <row r="371" spans="1:8" ht="12.75">
      <c r="A371" s="19"/>
      <c r="B371" s="19"/>
      <c r="D371" s="19"/>
      <c r="E371" s="24"/>
      <c r="F371" s="21"/>
      <c r="G371" s="21"/>
      <c r="H371" s="22"/>
    </row>
    <row r="372" spans="1:8" ht="12.75">
      <c r="A372" s="19"/>
      <c r="B372" s="19"/>
      <c r="D372" s="19"/>
      <c r="E372" s="24"/>
      <c r="F372" s="21"/>
      <c r="G372" s="21"/>
      <c r="H372" s="22"/>
    </row>
    <row r="373" spans="1:8" ht="12.75">
      <c r="A373" s="19"/>
      <c r="B373" s="19"/>
      <c r="D373" s="19"/>
      <c r="E373" s="24"/>
      <c r="F373" s="21"/>
      <c r="G373" s="21"/>
      <c r="H373" s="22"/>
    </row>
    <row r="374" spans="1:8" ht="12.75">
      <c r="A374" s="19"/>
      <c r="B374" s="19"/>
      <c r="D374" s="19"/>
      <c r="E374" s="24"/>
      <c r="F374" s="21"/>
      <c r="G374" s="21"/>
      <c r="H374" s="22"/>
    </row>
    <row r="375" spans="1:8" ht="12.75">
      <c r="A375" s="19"/>
      <c r="B375" s="19"/>
      <c r="D375" s="19"/>
      <c r="E375" s="24"/>
      <c r="F375" s="21"/>
      <c r="G375" s="21"/>
      <c r="H375" s="22"/>
    </row>
    <row r="376" spans="1:8" ht="12.75">
      <c r="A376" s="19"/>
      <c r="B376" s="19"/>
      <c r="D376" s="19"/>
      <c r="E376" s="24"/>
      <c r="F376" s="21"/>
      <c r="G376" s="21"/>
      <c r="H376" s="22"/>
    </row>
    <row r="377" spans="1:8" ht="12.75">
      <c r="A377" s="19"/>
      <c r="B377" s="19"/>
      <c r="D377" s="19"/>
      <c r="E377" s="24"/>
      <c r="F377" s="21"/>
      <c r="G377" s="21"/>
      <c r="H377" s="22"/>
    </row>
    <row r="378" spans="1:8" ht="12.75">
      <c r="A378" s="19"/>
      <c r="B378" s="19"/>
      <c r="D378" s="19"/>
      <c r="E378" s="24"/>
      <c r="F378" s="21"/>
      <c r="G378" s="21"/>
      <c r="H378" s="22"/>
    </row>
    <row r="379" spans="1:8" ht="12.75">
      <c r="A379" s="19"/>
      <c r="B379" s="19"/>
      <c r="D379" s="19"/>
      <c r="E379" s="24"/>
      <c r="F379" s="21"/>
      <c r="G379" s="21"/>
      <c r="H379" s="22"/>
    </row>
    <row r="380" spans="1:8" ht="12.75">
      <c r="A380" s="19"/>
      <c r="B380" s="19"/>
      <c r="D380" s="19"/>
      <c r="E380" s="24"/>
      <c r="F380" s="21"/>
      <c r="G380" s="21"/>
      <c r="H380" s="22"/>
    </row>
    <row r="381" spans="1:8" ht="12.75">
      <c r="A381" s="19"/>
      <c r="B381" s="19"/>
      <c r="D381" s="19"/>
      <c r="E381" s="24"/>
      <c r="F381" s="21"/>
      <c r="G381" s="21"/>
      <c r="H381" s="22"/>
    </row>
    <row r="382" spans="1:8" ht="12.75">
      <c r="A382" s="19"/>
      <c r="B382" s="19"/>
      <c r="D382" s="19"/>
      <c r="E382" s="24"/>
      <c r="F382" s="21"/>
      <c r="G382" s="21"/>
      <c r="H382" s="22"/>
    </row>
    <row r="383" spans="1:8" ht="12.75">
      <c r="A383" s="19"/>
      <c r="B383" s="19"/>
      <c r="D383" s="19"/>
      <c r="E383" s="24"/>
      <c r="F383" s="21"/>
      <c r="G383" s="21"/>
      <c r="H383" s="22"/>
    </row>
    <row r="384" spans="1:8" ht="12.75">
      <c r="A384" s="19"/>
      <c r="B384" s="19"/>
      <c r="D384" s="19"/>
      <c r="E384" s="24"/>
      <c r="F384" s="21"/>
      <c r="G384" s="21"/>
      <c r="H384" s="22"/>
    </row>
    <row r="385" spans="1:8" ht="12.75">
      <c r="A385" s="19"/>
      <c r="B385" s="19"/>
      <c r="D385" s="19"/>
      <c r="E385" s="24"/>
      <c r="F385" s="21"/>
      <c r="G385" s="21"/>
      <c r="H385" s="22"/>
    </row>
    <row r="386" spans="1:8" ht="12.75">
      <c r="A386" s="19"/>
      <c r="B386" s="19"/>
      <c r="D386" s="19"/>
      <c r="E386" s="24"/>
      <c r="F386" s="21"/>
      <c r="G386" s="21"/>
      <c r="H386" s="22"/>
    </row>
    <row r="387" spans="1:8" ht="12.75">
      <c r="A387" s="19"/>
      <c r="B387" s="19"/>
      <c r="D387" s="19"/>
      <c r="E387" s="24"/>
      <c r="F387" s="21"/>
      <c r="G387" s="21"/>
      <c r="H387" s="22"/>
    </row>
    <row r="388" spans="1:8" ht="12.75">
      <c r="A388" s="19"/>
      <c r="B388" s="19"/>
      <c r="D388" s="19"/>
      <c r="E388" s="24"/>
      <c r="F388" s="21"/>
      <c r="G388" s="21"/>
      <c r="H388" s="22"/>
    </row>
    <row r="389" spans="1:8" ht="12.75">
      <c r="A389" s="19"/>
      <c r="B389" s="19"/>
      <c r="D389" s="19"/>
      <c r="E389" s="24"/>
      <c r="F389" s="21"/>
      <c r="G389" s="21"/>
      <c r="H389" s="22"/>
    </row>
    <row r="390" spans="1:8" ht="12.75">
      <c r="A390" s="19"/>
      <c r="B390" s="19"/>
      <c r="D390" s="19"/>
      <c r="E390" s="24"/>
      <c r="F390" s="21"/>
      <c r="G390" s="21"/>
      <c r="H390" s="22"/>
    </row>
    <row r="391" spans="1:8" ht="12.75">
      <c r="A391" s="19"/>
      <c r="B391" s="19"/>
      <c r="D391" s="19"/>
      <c r="E391" s="24"/>
      <c r="F391" s="21"/>
      <c r="G391" s="21"/>
      <c r="H391" s="22"/>
    </row>
    <row r="392" spans="1:8" ht="12.75">
      <c r="A392" s="19"/>
      <c r="B392" s="19"/>
      <c r="D392" s="19"/>
      <c r="E392" s="24"/>
      <c r="F392" s="21"/>
      <c r="G392" s="21"/>
      <c r="H392" s="22"/>
    </row>
    <row r="393" spans="1:8" ht="12.75">
      <c r="A393" s="19"/>
      <c r="B393" s="19"/>
      <c r="D393" s="19"/>
      <c r="E393" s="24"/>
      <c r="F393" s="21"/>
      <c r="G393" s="21"/>
      <c r="H393" s="22"/>
    </row>
    <row r="394" spans="1:8" ht="12.75">
      <c r="A394" s="19"/>
      <c r="B394" s="19"/>
      <c r="D394" s="19"/>
      <c r="E394" s="24"/>
      <c r="F394" s="21"/>
      <c r="G394" s="21"/>
      <c r="H394" s="22"/>
    </row>
    <row r="395" spans="1:8" ht="12.75">
      <c r="A395" s="19"/>
      <c r="B395" s="19"/>
      <c r="D395" s="19"/>
      <c r="E395" s="24"/>
      <c r="F395" s="21"/>
      <c r="G395" s="21"/>
      <c r="H395" s="22"/>
    </row>
    <row r="396" spans="1:8" ht="12.75">
      <c r="A396" s="19"/>
      <c r="B396" s="19"/>
      <c r="D396" s="19"/>
      <c r="E396" s="24"/>
      <c r="F396" s="21"/>
      <c r="G396" s="21"/>
      <c r="H396" s="22"/>
    </row>
    <row r="397" spans="1:8" ht="12.75">
      <c r="A397" s="19"/>
      <c r="B397" s="19"/>
      <c r="D397" s="19"/>
      <c r="E397" s="24"/>
      <c r="F397" s="21"/>
      <c r="G397" s="21"/>
      <c r="H397" s="22"/>
    </row>
    <row r="398" spans="1:8" ht="12.75">
      <c r="A398" s="19"/>
      <c r="B398" s="19"/>
      <c r="D398" s="19"/>
      <c r="E398" s="24"/>
      <c r="F398" s="21"/>
      <c r="G398" s="21"/>
      <c r="H398" s="22"/>
    </row>
    <row r="399" spans="1:8" ht="12.75">
      <c r="A399" s="19"/>
      <c r="B399" s="19"/>
      <c r="D399" s="19"/>
      <c r="E399" s="24"/>
      <c r="F399" s="21"/>
      <c r="G399" s="21"/>
      <c r="H399" s="22"/>
    </row>
    <row r="400" spans="1:8" ht="12.75">
      <c r="A400" s="19"/>
      <c r="B400" s="19"/>
      <c r="D400" s="19"/>
      <c r="E400" s="24"/>
      <c r="F400" s="21"/>
      <c r="G400" s="21"/>
      <c r="H400" s="22"/>
    </row>
    <row r="401" spans="1:8" ht="12.75">
      <c r="A401" s="19"/>
      <c r="B401" s="19"/>
      <c r="D401" s="19"/>
      <c r="E401" s="24"/>
      <c r="F401" s="21"/>
      <c r="G401" s="21"/>
      <c r="H401" s="22"/>
    </row>
    <row r="402" spans="1:8" ht="12.75">
      <c r="A402" s="19"/>
      <c r="B402" s="19"/>
      <c r="D402" s="19"/>
      <c r="E402" s="24"/>
      <c r="F402" s="21"/>
      <c r="G402" s="21"/>
      <c r="H402" s="22"/>
    </row>
    <row r="403" spans="1:8" ht="12.75">
      <c r="A403" s="19"/>
      <c r="B403" s="19"/>
      <c r="D403" s="19"/>
      <c r="E403" s="24"/>
      <c r="F403" s="21"/>
      <c r="G403" s="21"/>
      <c r="H403" s="22"/>
    </row>
    <row r="404" spans="1:8" ht="12.75">
      <c r="A404" s="19"/>
      <c r="B404" s="19"/>
      <c r="D404" s="19"/>
      <c r="E404" s="24"/>
      <c r="F404" s="21"/>
      <c r="G404" s="21"/>
      <c r="H404" s="22"/>
    </row>
    <row r="405" spans="1:8" ht="12.75">
      <c r="A405" s="19"/>
      <c r="B405" s="19"/>
      <c r="D405" s="19"/>
      <c r="E405" s="24"/>
      <c r="F405" s="21"/>
      <c r="G405" s="21"/>
      <c r="H405" s="22"/>
    </row>
    <row r="406" spans="1:8" ht="12.75">
      <c r="A406" s="19"/>
      <c r="B406" s="19"/>
      <c r="D406" s="19"/>
      <c r="E406" s="24"/>
      <c r="F406" s="21"/>
      <c r="G406" s="21"/>
      <c r="H406" s="22"/>
    </row>
    <row r="407" spans="1:8" ht="12.75">
      <c r="A407" s="19"/>
      <c r="B407" s="19"/>
      <c r="D407" s="19"/>
      <c r="E407" s="24"/>
      <c r="F407" s="21"/>
      <c r="G407" s="21"/>
      <c r="H407" s="22"/>
    </row>
    <row r="408" spans="1:8" ht="12.75">
      <c r="A408" s="19"/>
      <c r="B408" s="19"/>
      <c r="D408" s="19"/>
      <c r="E408" s="24"/>
      <c r="F408" s="21"/>
      <c r="G408" s="21"/>
      <c r="H408" s="22"/>
    </row>
    <row r="409" spans="1:8" ht="12.75">
      <c r="A409" s="19"/>
      <c r="B409" s="19"/>
      <c r="D409" s="19"/>
      <c r="E409" s="24"/>
      <c r="F409" s="21"/>
      <c r="G409" s="21"/>
      <c r="H409" s="22"/>
    </row>
    <row r="410" spans="1:8" ht="12.75">
      <c r="A410" s="19"/>
      <c r="B410" s="19"/>
      <c r="D410" s="19"/>
      <c r="E410" s="24"/>
      <c r="F410" s="21"/>
      <c r="G410" s="21"/>
      <c r="H410" s="22"/>
    </row>
    <row r="411" spans="1:8" ht="12.75">
      <c r="A411" s="19"/>
      <c r="B411" s="19"/>
      <c r="D411" s="19"/>
      <c r="E411" s="24"/>
      <c r="F411" s="21"/>
      <c r="G411" s="21"/>
      <c r="H411" s="22"/>
    </row>
    <row r="412" spans="1:8" ht="12.75">
      <c r="A412" s="19"/>
      <c r="B412" s="19"/>
      <c r="D412" s="19"/>
      <c r="E412" s="24"/>
      <c r="F412" s="21"/>
      <c r="G412" s="21"/>
      <c r="H412" s="22"/>
    </row>
    <row r="413" spans="1:8" ht="12.75">
      <c r="A413" s="19"/>
      <c r="B413" s="19"/>
      <c r="D413" s="19"/>
      <c r="E413" s="24"/>
      <c r="F413" s="21"/>
      <c r="G413" s="21"/>
      <c r="H413" s="22"/>
    </row>
    <row r="414" spans="1:8" ht="12.75">
      <c r="A414" s="19"/>
      <c r="B414" s="19"/>
      <c r="D414" s="19"/>
      <c r="E414" s="24"/>
      <c r="F414" s="21"/>
      <c r="G414" s="21"/>
      <c r="H414" s="22"/>
    </row>
    <row r="415" spans="1:8" ht="12.75">
      <c r="A415" s="19"/>
      <c r="B415" s="19"/>
      <c r="D415" s="19"/>
      <c r="E415" s="24"/>
      <c r="F415" s="21"/>
      <c r="G415" s="21"/>
      <c r="H415" s="22"/>
    </row>
    <row r="416" spans="1:8" ht="12.75">
      <c r="A416" s="19"/>
      <c r="B416" s="19"/>
      <c r="D416" s="19"/>
      <c r="E416" s="24"/>
      <c r="F416" s="21"/>
      <c r="G416" s="21"/>
      <c r="H416" s="22"/>
    </row>
    <row r="417" spans="1:8" ht="12.75">
      <c r="A417" s="19"/>
      <c r="B417" s="19"/>
      <c r="D417" s="19"/>
      <c r="E417" s="24"/>
      <c r="F417" s="21"/>
      <c r="G417" s="21"/>
      <c r="H417" s="22"/>
    </row>
    <row r="418" spans="1:8" ht="12.75">
      <c r="A418" s="19"/>
      <c r="B418" s="19"/>
      <c r="D418" s="19"/>
      <c r="E418" s="24"/>
      <c r="F418" s="21"/>
      <c r="G418" s="21"/>
      <c r="H418" s="22"/>
    </row>
    <row r="419" spans="1:8" ht="12.75">
      <c r="A419" s="19"/>
      <c r="B419" s="19"/>
      <c r="D419" s="19"/>
      <c r="E419" s="24"/>
      <c r="F419" s="21"/>
      <c r="G419" s="21"/>
      <c r="H419" s="22"/>
    </row>
    <row r="420" spans="1:8" ht="12.75">
      <c r="A420" s="19"/>
      <c r="B420" s="19"/>
      <c r="D420" s="19"/>
      <c r="E420" s="24"/>
      <c r="F420" s="21"/>
      <c r="G420" s="21"/>
      <c r="H420" s="22"/>
    </row>
    <row r="421" spans="1:8" ht="12.75">
      <c r="A421" s="19"/>
      <c r="B421" s="19"/>
      <c r="D421" s="19"/>
      <c r="E421" s="24"/>
      <c r="F421" s="21"/>
      <c r="G421" s="21"/>
      <c r="H421" s="22"/>
    </row>
    <row r="422" spans="1:8" ht="12.75">
      <c r="A422" s="19"/>
      <c r="B422" s="19"/>
      <c r="D422" s="19"/>
      <c r="E422" s="24"/>
      <c r="F422" s="21"/>
      <c r="G422" s="21"/>
      <c r="H422" s="22"/>
    </row>
    <row r="423" spans="1:8" ht="12.75">
      <c r="A423" s="19"/>
      <c r="B423" s="19"/>
      <c r="D423" s="19"/>
      <c r="E423" s="24"/>
      <c r="F423" s="21"/>
      <c r="G423" s="21"/>
      <c r="H423" s="22"/>
    </row>
    <row r="424" spans="1:8" ht="12.75">
      <c r="A424" s="19"/>
      <c r="B424" s="19"/>
      <c r="D424" s="19"/>
      <c r="E424" s="24"/>
      <c r="F424" s="21"/>
      <c r="G424" s="21"/>
      <c r="H424" s="22"/>
    </row>
    <row r="425" spans="1:8" ht="12.75">
      <c r="A425" s="19"/>
      <c r="B425" s="19"/>
      <c r="D425" s="19"/>
      <c r="E425" s="24"/>
      <c r="F425" s="21"/>
      <c r="G425" s="21"/>
      <c r="H425" s="22"/>
    </row>
    <row r="426" spans="1:8" ht="12.75">
      <c r="A426" s="19"/>
      <c r="B426" s="19"/>
      <c r="D426" s="19"/>
      <c r="E426" s="24"/>
      <c r="F426" s="21"/>
      <c r="G426" s="21"/>
      <c r="H426" s="22"/>
    </row>
    <row r="427" spans="1:8" ht="12.75">
      <c r="A427" s="19"/>
      <c r="B427" s="19"/>
      <c r="D427" s="19"/>
      <c r="E427" s="24"/>
      <c r="F427" s="21"/>
      <c r="G427" s="21"/>
      <c r="H427" s="22"/>
    </row>
    <row r="428" spans="1:8" ht="12.75">
      <c r="A428" s="19"/>
      <c r="B428" s="19"/>
      <c r="D428" s="19"/>
      <c r="E428" s="24"/>
      <c r="F428" s="21"/>
      <c r="G428" s="21"/>
      <c r="H428" s="22"/>
    </row>
    <row r="429" spans="1:8" ht="12.75">
      <c r="A429" s="19"/>
      <c r="B429" s="19"/>
      <c r="D429" s="19"/>
      <c r="E429" s="24"/>
      <c r="F429" s="21"/>
      <c r="G429" s="21"/>
      <c r="H429" s="22"/>
    </row>
    <row r="430" spans="1:8" ht="12.75">
      <c r="A430" s="19"/>
      <c r="B430" s="19"/>
      <c r="D430" s="19"/>
      <c r="E430" s="24"/>
      <c r="F430" s="21"/>
      <c r="G430" s="21"/>
      <c r="H430" s="22"/>
    </row>
    <row r="431" spans="1:8" ht="12.75">
      <c r="A431" s="19"/>
      <c r="B431" s="19"/>
      <c r="D431" s="19"/>
      <c r="E431" s="24"/>
      <c r="F431" s="21"/>
      <c r="G431" s="21"/>
      <c r="H431" s="22"/>
    </row>
    <row r="432" spans="1:8" ht="12.75">
      <c r="A432" s="19"/>
      <c r="B432" s="19"/>
      <c r="D432" s="19"/>
      <c r="E432" s="24"/>
      <c r="F432" s="21"/>
      <c r="G432" s="21"/>
      <c r="H432" s="22"/>
    </row>
    <row r="433" spans="1:8" ht="12.75">
      <c r="A433" s="19"/>
      <c r="B433" s="19"/>
      <c r="D433" s="19"/>
      <c r="E433" s="24"/>
      <c r="F433" s="21"/>
      <c r="G433" s="21"/>
      <c r="H433" s="22"/>
    </row>
    <row r="434" spans="1:8" ht="12.75">
      <c r="A434" s="19"/>
      <c r="B434" s="19"/>
      <c r="D434" s="19"/>
      <c r="E434" s="24"/>
      <c r="F434" s="21"/>
      <c r="G434" s="21"/>
      <c r="H434" s="22"/>
    </row>
    <row r="435" spans="1:8" ht="12.75">
      <c r="A435" s="19"/>
      <c r="B435" s="19"/>
      <c r="D435" s="19"/>
      <c r="E435" s="24"/>
      <c r="F435" s="21"/>
      <c r="G435" s="21"/>
      <c r="H435" s="22"/>
    </row>
    <row r="436" spans="1:8" ht="12.75">
      <c r="A436" s="19"/>
      <c r="B436" s="19"/>
      <c r="D436" s="19"/>
      <c r="E436" s="24"/>
      <c r="F436" s="21"/>
      <c r="G436" s="21"/>
      <c r="H436" s="22"/>
    </row>
    <row r="437" spans="1:8" ht="12.75">
      <c r="A437" s="19"/>
      <c r="B437" s="19"/>
      <c r="D437" s="19"/>
      <c r="E437" s="24"/>
      <c r="F437" s="21"/>
      <c r="G437" s="21"/>
      <c r="H437" s="22"/>
    </row>
    <row r="438" spans="1:8" ht="12.75">
      <c r="A438" s="19"/>
      <c r="B438" s="19"/>
      <c r="D438" s="19"/>
      <c r="E438" s="24"/>
      <c r="F438" s="21"/>
      <c r="G438" s="21"/>
      <c r="H438" s="22"/>
    </row>
    <row r="439" spans="1:8" ht="12.75">
      <c r="A439" s="19"/>
      <c r="B439" s="19"/>
      <c r="D439" s="19"/>
      <c r="E439" s="24"/>
      <c r="F439" s="21"/>
      <c r="G439" s="21"/>
      <c r="H439" s="22"/>
    </row>
    <row r="440" spans="1:8" ht="12.75">
      <c r="A440" s="19"/>
      <c r="B440" s="19"/>
      <c r="D440" s="19"/>
      <c r="E440" s="24"/>
      <c r="F440" s="21"/>
      <c r="G440" s="21"/>
      <c r="H440" s="22"/>
    </row>
    <row r="441" spans="1:8" ht="12.75">
      <c r="A441" s="19"/>
      <c r="B441" s="19"/>
      <c r="D441" s="19"/>
      <c r="E441" s="24"/>
      <c r="F441" s="21"/>
      <c r="G441" s="21"/>
      <c r="H441" s="22"/>
    </row>
    <row r="442" spans="1:8" ht="12.75">
      <c r="A442" s="19"/>
      <c r="B442" s="19"/>
      <c r="D442" s="19"/>
      <c r="E442" s="24"/>
      <c r="F442" s="21"/>
      <c r="G442" s="21"/>
      <c r="H442" s="22"/>
    </row>
    <row r="443" spans="1:8" ht="12.75">
      <c r="A443" s="19"/>
      <c r="B443" s="19"/>
      <c r="D443" s="19"/>
      <c r="E443" s="24"/>
      <c r="F443" s="21"/>
      <c r="G443" s="21"/>
      <c r="H443" s="22"/>
    </row>
    <row r="444" spans="1:8" ht="12.75">
      <c r="A444" s="19"/>
      <c r="B444" s="19"/>
      <c r="D444" s="19"/>
      <c r="E444" s="24"/>
      <c r="F444" s="21"/>
      <c r="G444" s="21"/>
      <c r="H444" s="22"/>
    </row>
    <row r="445" spans="1:8" ht="12.75">
      <c r="A445" s="19"/>
      <c r="B445" s="19"/>
      <c r="D445" s="19"/>
      <c r="E445" s="24"/>
      <c r="F445" s="21"/>
      <c r="G445" s="21"/>
      <c r="H445" s="22"/>
    </row>
    <row r="446" spans="1:8" ht="12.75">
      <c r="A446" s="19"/>
      <c r="B446" s="19"/>
      <c r="D446" s="19"/>
      <c r="E446" s="24"/>
      <c r="F446" s="21"/>
      <c r="G446" s="21"/>
      <c r="H446" s="22"/>
    </row>
    <row r="447" spans="1:8" ht="12.75">
      <c r="A447" s="19"/>
      <c r="B447" s="19"/>
      <c r="D447" s="19"/>
      <c r="E447" s="24"/>
      <c r="F447" s="21"/>
      <c r="G447" s="21"/>
      <c r="H447" s="22"/>
    </row>
    <row r="448" spans="1:8" ht="12.75">
      <c r="A448" s="19"/>
      <c r="B448" s="19"/>
      <c r="D448" s="19"/>
      <c r="E448" s="24"/>
      <c r="F448" s="21"/>
      <c r="G448" s="21"/>
      <c r="H448" s="22"/>
    </row>
    <row r="449" spans="1:8" ht="12.75">
      <c r="A449" s="19"/>
      <c r="B449" s="19"/>
      <c r="D449" s="19"/>
      <c r="E449" s="24"/>
      <c r="F449" s="21"/>
      <c r="G449" s="21"/>
      <c r="H449" s="22"/>
    </row>
    <row r="450" spans="1:8" ht="12.75">
      <c r="A450" s="19"/>
      <c r="B450" s="19"/>
      <c r="D450" s="19"/>
      <c r="E450" s="24"/>
      <c r="F450" s="21"/>
      <c r="G450" s="21"/>
      <c r="H450" s="22"/>
    </row>
    <row r="451" spans="1:8" ht="12.75">
      <c r="A451" s="19"/>
      <c r="B451" s="19"/>
      <c r="D451" s="19"/>
      <c r="E451" s="24"/>
      <c r="F451" s="21"/>
      <c r="G451" s="21"/>
      <c r="H451" s="22"/>
    </row>
    <row r="452" spans="1:8" ht="12.75">
      <c r="A452" s="19"/>
      <c r="B452" s="19"/>
      <c r="D452" s="19"/>
      <c r="E452" s="24"/>
      <c r="F452" s="21"/>
      <c r="G452" s="21"/>
      <c r="H452" s="22"/>
    </row>
    <row r="453" spans="1:8" ht="12.75">
      <c r="A453" s="19"/>
      <c r="B453" s="19"/>
      <c r="D453" s="19"/>
      <c r="E453" s="24"/>
      <c r="F453" s="21"/>
      <c r="G453" s="21"/>
      <c r="H453" s="22"/>
    </row>
    <row r="454" spans="1:8" ht="12.75">
      <c r="A454" s="19"/>
      <c r="B454" s="19"/>
      <c r="D454" s="19"/>
      <c r="E454" s="24"/>
      <c r="F454" s="21"/>
      <c r="G454" s="21"/>
      <c r="H454" s="22"/>
    </row>
    <row r="455" spans="1:8" ht="12.75">
      <c r="A455" s="19"/>
      <c r="B455" s="19"/>
      <c r="D455" s="19"/>
      <c r="E455" s="24"/>
      <c r="F455" s="21"/>
      <c r="G455" s="21"/>
      <c r="H455" s="22"/>
    </row>
    <row r="456" spans="1:8" ht="12.75">
      <c r="A456" s="19"/>
      <c r="B456" s="19"/>
      <c r="D456" s="19"/>
      <c r="E456" s="24"/>
      <c r="F456" s="21"/>
      <c r="G456" s="21"/>
      <c r="H456" s="22"/>
    </row>
    <row r="457" spans="1:8" ht="12.75">
      <c r="A457" s="19"/>
      <c r="B457" s="19"/>
      <c r="D457" s="19"/>
      <c r="E457" s="24"/>
      <c r="F457" s="21"/>
      <c r="G457" s="21"/>
      <c r="H457" s="22"/>
    </row>
    <row r="458" spans="1:8" ht="12.75">
      <c r="A458" s="19"/>
      <c r="B458" s="19"/>
      <c r="D458" s="19"/>
      <c r="E458" s="24"/>
      <c r="F458" s="21"/>
      <c r="G458" s="21"/>
      <c r="H458" s="22"/>
    </row>
    <row r="459" spans="1:8" ht="12.75">
      <c r="A459" s="19"/>
      <c r="B459" s="19"/>
      <c r="D459" s="19"/>
      <c r="E459" s="24"/>
      <c r="F459" s="21"/>
      <c r="G459" s="21"/>
      <c r="H459" s="22"/>
    </row>
    <row r="460" spans="1:8" ht="12.75">
      <c r="A460" s="19"/>
      <c r="B460" s="19"/>
      <c r="D460" s="19"/>
      <c r="E460" s="24"/>
      <c r="F460" s="21"/>
      <c r="G460" s="21"/>
      <c r="H460" s="22"/>
    </row>
    <row r="461" spans="1:8" ht="12.75">
      <c r="A461" s="19"/>
      <c r="B461" s="19"/>
      <c r="D461" s="19"/>
      <c r="E461" s="24"/>
      <c r="F461" s="21"/>
      <c r="G461" s="21"/>
      <c r="H461" s="22"/>
    </row>
    <row r="462" spans="1:8" ht="12.75">
      <c r="A462" s="19"/>
      <c r="B462" s="19"/>
      <c r="D462" s="19"/>
      <c r="E462" s="24"/>
      <c r="F462" s="21"/>
      <c r="G462" s="21"/>
      <c r="H462" s="22"/>
    </row>
    <row r="463" spans="1:8" ht="12.75">
      <c r="A463" s="19"/>
      <c r="B463" s="19"/>
      <c r="D463" s="19"/>
      <c r="E463" s="24"/>
      <c r="F463" s="21"/>
      <c r="G463" s="21"/>
      <c r="H463" s="22"/>
    </row>
    <row r="464" spans="1:8" ht="12.75">
      <c r="A464" s="19"/>
      <c r="B464" s="19"/>
      <c r="D464" s="19"/>
      <c r="E464" s="24"/>
      <c r="F464" s="21"/>
      <c r="G464" s="21"/>
      <c r="H464" s="22"/>
    </row>
    <row r="465" spans="1:8" ht="12.75">
      <c r="A465" s="19"/>
      <c r="B465" s="19"/>
      <c r="D465" s="19"/>
      <c r="E465" s="24"/>
      <c r="F465" s="21"/>
      <c r="G465" s="21"/>
      <c r="H465" s="22"/>
    </row>
    <row r="466" spans="1:8" ht="12.75">
      <c r="A466" s="19"/>
      <c r="B466" s="19"/>
      <c r="D466" s="19"/>
      <c r="E466" s="24"/>
      <c r="F466" s="21"/>
      <c r="G466" s="21"/>
      <c r="H466" s="22"/>
    </row>
    <row r="467" spans="1:8" ht="12.75">
      <c r="A467" s="19"/>
      <c r="B467" s="19"/>
      <c r="D467" s="19"/>
      <c r="E467" s="24"/>
      <c r="F467" s="21"/>
      <c r="G467" s="21"/>
      <c r="H467" s="22"/>
    </row>
    <row r="468" spans="1:8" ht="12.75">
      <c r="A468" s="19"/>
      <c r="B468" s="19"/>
      <c r="D468" s="19"/>
      <c r="E468" s="24"/>
      <c r="F468" s="21"/>
      <c r="G468" s="21"/>
      <c r="H468" s="22"/>
    </row>
    <row r="469" spans="1:8" ht="12.75">
      <c r="A469" s="19"/>
      <c r="B469" s="19"/>
      <c r="D469" s="19"/>
      <c r="E469" s="24"/>
      <c r="F469" s="21"/>
      <c r="G469" s="21"/>
      <c r="H469" s="22"/>
    </row>
    <row r="470" spans="1:8" ht="12.75">
      <c r="A470" s="19"/>
      <c r="B470" s="19"/>
      <c r="D470" s="19"/>
      <c r="E470" s="24"/>
      <c r="F470" s="21"/>
      <c r="G470" s="21"/>
      <c r="H470" s="22"/>
    </row>
    <row r="471" spans="1:8" ht="12.75">
      <c r="A471" s="19"/>
      <c r="B471" s="19"/>
      <c r="D471" s="19"/>
      <c r="E471" s="24"/>
      <c r="F471" s="21"/>
      <c r="G471" s="21"/>
      <c r="H471" s="22"/>
    </row>
    <row r="472" spans="1:8" ht="12.75">
      <c r="A472" s="19"/>
      <c r="B472" s="19"/>
      <c r="D472" s="19"/>
      <c r="E472" s="24"/>
      <c r="F472" s="21"/>
      <c r="G472" s="21"/>
      <c r="H472" s="22"/>
    </row>
    <row r="473" spans="1:8" ht="12.75">
      <c r="A473" s="19"/>
      <c r="B473" s="19"/>
      <c r="D473" s="19"/>
      <c r="E473" s="24"/>
      <c r="F473" s="21"/>
      <c r="G473" s="21"/>
      <c r="H473" s="22"/>
    </row>
    <row r="474" spans="1:8" ht="12.75">
      <c r="A474" s="19"/>
      <c r="B474" s="19"/>
      <c r="D474" s="19"/>
      <c r="E474" s="24"/>
      <c r="F474" s="21"/>
      <c r="G474" s="21"/>
      <c r="H474" s="22"/>
    </row>
    <row r="475" spans="1:8" ht="12.75">
      <c r="A475" s="19"/>
      <c r="B475" s="19"/>
      <c r="D475" s="19"/>
      <c r="E475" s="24"/>
      <c r="F475" s="21"/>
      <c r="G475" s="21"/>
      <c r="H475" s="22"/>
    </row>
    <row r="476" spans="1:8" ht="12.75">
      <c r="A476" s="19"/>
      <c r="B476" s="19"/>
      <c r="D476" s="19"/>
      <c r="E476" s="24"/>
      <c r="F476" s="21"/>
      <c r="G476" s="21"/>
      <c r="H476" s="22"/>
    </row>
    <row r="477" spans="1:8" ht="12.75">
      <c r="A477" s="19"/>
      <c r="B477" s="19"/>
      <c r="D477" s="19"/>
      <c r="E477" s="24"/>
      <c r="F477" s="21"/>
      <c r="G477" s="21"/>
      <c r="H477" s="22"/>
    </row>
    <row r="478" spans="1:8" ht="12.75">
      <c r="A478" s="19"/>
      <c r="B478" s="19"/>
      <c r="D478" s="19"/>
      <c r="E478" s="24"/>
      <c r="F478" s="21"/>
      <c r="G478" s="21"/>
      <c r="H478" s="22"/>
    </row>
    <row r="479" spans="1:8" ht="12.75">
      <c r="A479" s="19"/>
      <c r="B479" s="19"/>
      <c r="D479" s="19"/>
      <c r="E479" s="24"/>
      <c r="F479" s="21"/>
      <c r="G479" s="21"/>
      <c r="H479" s="22"/>
    </row>
    <row r="480" spans="1:8" ht="12.75">
      <c r="A480" s="19"/>
      <c r="B480" s="19"/>
      <c r="D480" s="19"/>
      <c r="E480" s="24"/>
      <c r="F480" s="21"/>
      <c r="G480" s="21"/>
      <c r="H480" s="22"/>
    </row>
    <row r="481" spans="1:8" ht="12.75">
      <c r="A481" s="19"/>
      <c r="B481" s="19"/>
      <c r="D481" s="19"/>
      <c r="E481" s="24"/>
      <c r="F481" s="21"/>
      <c r="G481" s="21"/>
      <c r="H481" s="22"/>
    </row>
    <row r="482" spans="1:8" ht="12.75">
      <c r="A482" s="19"/>
      <c r="B482" s="19"/>
      <c r="D482" s="19"/>
      <c r="E482" s="24"/>
      <c r="F482" s="21"/>
      <c r="G482" s="21"/>
      <c r="H482" s="22"/>
    </row>
    <row r="483" spans="1:8" ht="12.75">
      <c r="A483" s="19"/>
      <c r="B483" s="19"/>
      <c r="D483" s="19"/>
      <c r="E483" s="24"/>
      <c r="F483" s="21"/>
      <c r="G483" s="21"/>
      <c r="H483" s="22"/>
    </row>
    <row r="484" spans="1:8" ht="12.75">
      <c r="A484" s="19"/>
      <c r="B484" s="19"/>
      <c r="D484" s="19"/>
      <c r="E484" s="24"/>
      <c r="F484" s="21"/>
      <c r="G484" s="21"/>
      <c r="H484" s="22"/>
    </row>
    <row r="485" spans="1:8" ht="12.75">
      <c r="A485" s="19"/>
      <c r="B485" s="19"/>
      <c r="D485" s="19"/>
      <c r="E485" s="24"/>
      <c r="F485" s="21"/>
      <c r="G485" s="21"/>
      <c r="H485" s="22"/>
    </row>
    <row r="486" spans="1:8" ht="12.75">
      <c r="A486" s="19"/>
      <c r="B486" s="19"/>
      <c r="D486" s="19"/>
      <c r="E486" s="24"/>
      <c r="F486" s="21"/>
      <c r="G486" s="21"/>
      <c r="H486" s="22"/>
    </row>
    <row r="487" spans="1:8" ht="12.75">
      <c r="A487" s="19"/>
      <c r="B487" s="19"/>
      <c r="D487" s="19"/>
      <c r="E487" s="24"/>
      <c r="F487" s="21"/>
      <c r="G487" s="21"/>
      <c r="H487" s="22"/>
    </row>
    <row r="488" spans="1:8" ht="12.75">
      <c r="A488" s="19"/>
      <c r="B488" s="19"/>
      <c r="D488" s="19"/>
      <c r="E488" s="24"/>
      <c r="F488" s="21"/>
      <c r="G488" s="21"/>
      <c r="H488" s="22"/>
    </row>
    <row r="489" spans="1:8" ht="12.75">
      <c r="A489" s="19"/>
      <c r="B489" s="19"/>
      <c r="D489" s="19"/>
      <c r="E489" s="24"/>
      <c r="F489" s="21"/>
      <c r="G489" s="21"/>
      <c r="H489" s="22"/>
    </row>
    <row r="490" spans="1:8" ht="12.75">
      <c r="A490" s="19"/>
      <c r="B490" s="19"/>
      <c r="D490" s="19"/>
      <c r="E490" s="24"/>
      <c r="F490" s="21"/>
      <c r="G490" s="21"/>
      <c r="H490" s="22"/>
    </row>
    <row r="491" spans="1:8" ht="12.75">
      <c r="A491" s="19"/>
      <c r="B491" s="19"/>
      <c r="D491" s="19"/>
      <c r="E491" s="24"/>
      <c r="F491" s="21"/>
      <c r="G491" s="21"/>
      <c r="H491" s="22"/>
    </row>
    <row r="492" spans="1:8" ht="12.75">
      <c r="A492" s="19"/>
      <c r="B492" s="19"/>
      <c r="D492" s="19"/>
      <c r="E492" s="24"/>
      <c r="F492" s="21"/>
      <c r="G492" s="21"/>
      <c r="H492" s="22"/>
    </row>
    <row r="493" spans="1:8" ht="12.75">
      <c r="A493" s="19"/>
      <c r="B493" s="19"/>
      <c r="D493" s="19"/>
      <c r="E493" s="24"/>
      <c r="F493" s="21"/>
      <c r="G493" s="21"/>
      <c r="H493" s="22"/>
    </row>
    <row r="494" spans="1:8" ht="12.75">
      <c r="A494" s="19"/>
      <c r="B494" s="19"/>
      <c r="D494" s="19"/>
      <c r="E494" s="24"/>
      <c r="F494" s="21"/>
      <c r="G494" s="21"/>
      <c r="H494" s="22"/>
    </row>
    <row r="495" spans="1:8" ht="12.75">
      <c r="A495" s="19"/>
      <c r="B495" s="19"/>
      <c r="D495" s="19"/>
      <c r="E495" s="24"/>
      <c r="F495" s="21"/>
      <c r="G495" s="21"/>
      <c r="H495" s="22"/>
    </row>
    <row r="496" spans="1:8" ht="12.75">
      <c r="A496" s="19"/>
      <c r="B496" s="19"/>
      <c r="D496" s="19"/>
      <c r="E496" s="24"/>
      <c r="F496" s="21"/>
      <c r="G496" s="21"/>
      <c r="H496" s="22"/>
    </row>
    <row r="497" spans="1:8" ht="12.75">
      <c r="A497" s="19"/>
      <c r="B497" s="19"/>
      <c r="D497" s="19"/>
      <c r="E497" s="24"/>
      <c r="F497" s="21"/>
      <c r="G497" s="21"/>
      <c r="H497" s="22"/>
    </row>
    <row r="498" spans="1:8" ht="12.75">
      <c r="A498" s="19"/>
      <c r="B498" s="19"/>
      <c r="D498" s="19"/>
      <c r="E498" s="24"/>
      <c r="F498" s="21"/>
      <c r="G498" s="21"/>
      <c r="H498" s="22"/>
    </row>
    <row r="499" spans="1:8" ht="12.75">
      <c r="A499" s="19"/>
      <c r="B499" s="19"/>
      <c r="D499" s="19"/>
      <c r="E499" s="24"/>
      <c r="F499" s="21"/>
      <c r="G499" s="21"/>
      <c r="H499" s="22"/>
    </row>
    <row r="500" spans="1:8" ht="12.75">
      <c r="A500" s="19"/>
      <c r="B500" s="19"/>
      <c r="D500" s="19"/>
      <c r="E500" s="24"/>
      <c r="F500" s="21"/>
      <c r="G500" s="21"/>
      <c r="H500" s="22"/>
    </row>
    <row r="501" spans="1:8" ht="12.75">
      <c r="A501" s="19"/>
      <c r="B501" s="19"/>
      <c r="D501" s="19"/>
      <c r="E501" s="24"/>
      <c r="F501" s="21"/>
      <c r="G501" s="21"/>
      <c r="H501" s="22"/>
    </row>
    <row r="502" spans="1:8" ht="12.75">
      <c r="A502" s="19"/>
      <c r="B502" s="19"/>
      <c r="D502" s="19"/>
      <c r="E502" s="24"/>
      <c r="F502" s="21"/>
      <c r="G502" s="21"/>
      <c r="H502" s="22"/>
    </row>
    <row r="503" spans="1:8" ht="12.75">
      <c r="A503" s="19"/>
      <c r="B503" s="19"/>
      <c r="D503" s="19"/>
      <c r="E503" s="24"/>
      <c r="F503" s="21"/>
      <c r="G503" s="21"/>
      <c r="H503" s="22"/>
    </row>
    <row r="504" spans="1:8" ht="12.75">
      <c r="A504" s="19"/>
      <c r="B504" s="19"/>
      <c r="D504" s="19"/>
      <c r="E504" s="24"/>
      <c r="F504" s="21"/>
      <c r="G504" s="21"/>
      <c r="H504" s="22"/>
    </row>
    <row r="505" spans="1:8" ht="12.75">
      <c r="A505" s="19"/>
      <c r="B505" s="19"/>
      <c r="D505" s="19"/>
      <c r="E505" s="24"/>
      <c r="F505" s="21"/>
      <c r="G505" s="21"/>
      <c r="H505" s="22"/>
    </row>
    <row r="506" spans="1:8" ht="12.75">
      <c r="A506" s="19"/>
      <c r="B506" s="19"/>
      <c r="D506" s="19"/>
      <c r="E506" s="24"/>
      <c r="F506" s="21"/>
      <c r="G506" s="21"/>
      <c r="H506" s="22"/>
    </row>
    <row r="507" spans="1:8" ht="12.75">
      <c r="A507" s="19"/>
      <c r="B507" s="19"/>
      <c r="D507" s="19"/>
      <c r="E507" s="24"/>
      <c r="F507" s="21"/>
      <c r="G507" s="21"/>
      <c r="H507" s="22"/>
    </row>
    <row r="508" spans="1:8" ht="12.75">
      <c r="A508" s="19"/>
      <c r="B508" s="19"/>
      <c r="D508" s="19"/>
      <c r="E508" s="24"/>
      <c r="F508" s="21"/>
      <c r="G508" s="21"/>
      <c r="H508" s="22"/>
    </row>
    <row r="509" spans="1:8" ht="12.75">
      <c r="A509" s="19"/>
      <c r="B509" s="19"/>
      <c r="D509" s="19"/>
      <c r="E509" s="24"/>
      <c r="F509" s="21"/>
      <c r="G509" s="21"/>
      <c r="H509" s="22"/>
    </row>
    <row r="510" spans="1:8" ht="12.75">
      <c r="A510" s="19"/>
      <c r="B510" s="19"/>
      <c r="D510" s="19"/>
      <c r="E510" s="24"/>
      <c r="F510" s="21"/>
      <c r="G510" s="21"/>
      <c r="H510" s="22"/>
    </row>
    <row r="511" spans="1:8" ht="12.75">
      <c r="A511" s="19"/>
      <c r="B511" s="19"/>
      <c r="D511" s="19"/>
      <c r="E511" s="24"/>
      <c r="F511" s="21"/>
      <c r="G511" s="21"/>
      <c r="H511" s="22"/>
    </row>
    <row r="512" spans="1:8" ht="12.75">
      <c r="A512" s="19"/>
      <c r="B512" s="19"/>
      <c r="D512" s="19"/>
      <c r="E512" s="24"/>
      <c r="F512" s="21"/>
      <c r="G512" s="21"/>
      <c r="H512" s="22"/>
    </row>
    <row r="513" spans="1:8" ht="12.75">
      <c r="A513" s="19"/>
      <c r="B513" s="19"/>
      <c r="D513" s="19"/>
      <c r="E513" s="24"/>
      <c r="F513" s="21"/>
      <c r="G513" s="21"/>
      <c r="H513" s="22"/>
    </row>
    <row r="514" spans="1:8" ht="12.75">
      <c r="A514" s="19"/>
      <c r="B514" s="19"/>
      <c r="D514" s="19"/>
      <c r="E514" s="24"/>
      <c r="F514" s="21"/>
      <c r="G514" s="21"/>
      <c r="H514" s="22"/>
    </row>
    <row r="515" spans="1:8" ht="12.75">
      <c r="A515" s="19"/>
      <c r="B515" s="19"/>
      <c r="D515" s="19"/>
      <c r="E515" s="24"/>
      <c r="F515" s="21"/>
      <c r="G515" s="21"/>
      <c r="H515" s="22"/>
    </row>
    <row r="516" spans="1:8" ht="12.75">
      <c r="A516" s="19"/>
      <c r="B516" s="19"/>
      <c r="D516" s="19"/>
      <c r="E516" s="24"/>
      <c r="F516" s="21"/>
      <c r="G516" s="21"/>
      <c r="H516" s="22"/>
    </row>
    <row r="517" spans="1:8" ht="12.75">
      <c r="A517" s="19"/>
      <c r="B517" s="19"/>
      <c r="D517" s="19"/>
      <c r="E517" s="24"/>
      <c r="F517" s="21"/>
      <c r="G517" s="21"/>
      <c r="H517" s="22"/>
    </row>
    <row r="518" spans="1:8" ht="12.75">
      <c r="A518" s="19"/>
      <c r="B518" s="19"/>
      <c r="D518" s="19"/>
      <c r="E518" s="24"/>
      <c r="F518" s="21"/>
      <c r="G518" s="21"/>
      <c r="H518" s="22"/>
    </row>
    <row r="519" spans="1:8" ht="12.75">
      <c r="A519" s="19"/>
      <c r="B519" s="19"/>
      <c r="D519" s="19"/>
      <c r="E519" s="24"/>
      <c r="F519" s="21"/>
      <c r="G519" s="21"/>
      <c r="H519" s="22"/>
    </row>
    <row r="520" spans="1:8" ht="12.75">
      <c r="A520" s="19"/>
      <c r="B520" s="19"/>
      <c r="D520" s="19"/>
      <c r="E520" s="24"/>
      <c r="F520" s="21"/>
      <c r="G520" s="21"/>
      <c r="H520" s="22"/>
    </row>
    <row r="521" spans="1:8" ht="12.75">
      <c r="A521" s="19"/>
      <c r="B521" s="19"/>
      <c r="D521" s="19"/>
      <c r="E521" s="24"/>
      <c r="F521" s="21"/>
      <c r="G521" s="21"/>
      <c r="H521" s="22"/>
    </row>
    <row r="522" spans="1:8" ht="12.75">
      <c r="A522" s="19"/>
      <c r="B522" s="19"/>
      <c r="D522" s="19"/>
      <c r="E522" s="24"/>
      <c r="F522" s="21"/>
      <c r="G522" s="21"/>
      <c r="H522" s="22"/>
    </row>
    <row r="523" spans="1:8" ht="12.75">
      <c r="A523" s="19"/>
      <c r="B523" s="19"/>
      <c r="D523" s="19"/>
      <c r="E523" s="24"/>
      <c r="F523" s="21"/>
      <c r="G523" s="21"/>
      <c r="H523" s="22"/>
    </row>
    <row r="524" spans="1:8" ht="12.75">
      <c r="A524" s="19"/>
      <c r="B524" s="19"/>
      <c r="D524" s="19"/>
      <c r="E524" s="24"/>
      <c r="F524" s="21"/>
      <c r="G524" s="21"/>
      <c r="H524" s="22"/>
    </row>
    <row r="525" spans="1:8" ht="12.75">
      <c r="A525" s="19"/>
      <c r="B525" s="19"/>
      <c r="D525" s="19"/>
      <c r="E525" s="24"/>
      <c r="F525" s="21"/>
      <c r="G525" s="21"/>
      <c r="H525" s="22"/>
    </row>
    <row r="526" spans="1:8" ht="12.75">
      <c r="A526" s="19"/>
      <c r="B526" s="19"/>
      <c r="D526" s="19"/>
      <c r="E526" s="24"/>
      <c r="F526" s="21"/>
      <c r="G526" s="21"/>
      <c r="H526" s="22"/>
    </row>
    <row r="527" spans="1:8" ht="12.75">
      <c r="A527" s="19"/>
      <c r="B527" s="19"/>
      <c r="D527" s="19"/>
      <c r="E527" s="24"/>
      <c r="F527" s="21"/>
      <c r="G527" s="21"/>
      <c r="H527" s="22"/>
    </row>
    <row r="528" spans="1:8" ht="12.75">
      <c r="A528" s="19"/>
      <c r="B528" s="19"/>
      <c r="D528" s="19"/>
      <c r="E528" s="24"/>
      <c r="F528" s="21"/>
      <c r="G528" s="21"/>
      <c r="H528" s="22"/>
    </row>
    <row r="529" spans="1:8" ht="12.75">
      <c r="A529" s="19"/>
      <c r="B529" s="19"/>
      <c r="D529" s="19"/>
      <c r="E529" s="24"/>
      <c r="F529" s="21"/>
      <c r="G529" s="21"/>
      <c r="H529" s="22"/>
    </row>
    <row r="530" spans="1:8" ht="12.75">
      <c r="A530" s="19"/>
      <c r="B530" s="19"/>
      <c r="D530" s="19"/>
      <c r="E530" s="24"/>
      <c r="F530" s="21"/>
      <c r="G530" s="21"/>
      <c r="H530" s="22"/>
    </row>
    <row r="531" spans="1:8" ht="12.75">
      <c r="A531" s="19"/>
      <c r="B531" s="19"/>
      <c r="D531" s="19"/>
      <c r="E531" s="24"/>
      <c r="F531" s="21"/>
      <c r="G531" s="21"/>
      <c r="H531" s="22"/>
    </row>
    <row r="532" spans="1:8" ht="12.75">
      <c r="A532" s="19"/>
      <c r="B532" s="19"/>
      <c r="D532" s="19"/>
      <c r="E532" s="24"/>
      <c r="F532" s="21"/>
      <c r="G532" s="21"/>
      <c r="H532" s="22"/>
    </row>
    <row r="533" spans="1:8" ht="12.75">
      <c r="A533" s="19"/>
      <c r="B533" s="19"/>
      <c r="D533" s="19"/>
      <c r="E533" s="24"/>
      <c r="F533" s="21"/>
      <c r="G533" s="21"/>
      <c r="H533" s="22"/>
    </row>
    <row r="534" spans="1:8" ht="12.75">
      <c r="A534" s="19"/>
      <c r="B534" s="19"/>
      <c r="D534" s="19"/>
      <c r="E534" s="24"/>
      <c r="F534" s="21"/>
      <c r="G534" s="21"/>
      <c r="H534" s="22"/>
    </row>
    <row r="535" spans="1:8" ht="12.75">
      <c r="A535" s="19"/>
      <c r="B535" s="19"/>
      <c r="D535" s="19"/>
      <c r="E535" s="24"/>
      <c r="F535" s="21"/>
      <c r="G535" s="21"/>
      <c r="H535" s="22"/>
    </row>
    <row r="536" spans="1:8" ht="12.75">
      <c r="A536" s="19"/>
      <c r="B536" s="19"/>
      <c r="D536" s="19"/>
      <c r="E536" s="24"/>
      <c r="F536" s="21"/>
      <c r="G536" s="21"/>
      <c r="H536" s="22"/>
    </row>
    <row r="537" spans="1:8" ht="12.75">
      <c r="A537" s="19"/>
      <c r="B537" s="19"/>
      <c r="D537" s="19"/>
      <c r="E537" s="24"/>
      <c r="F537" s="21"/>
      <c r="G537" s="21"/>
      <c r="H537" s="22"/>
    </row>
    <row r="538" spans="1:8" ht="12.75">
      <c r="A538" s="19"/>
      <c r="B538" s="19"/>
      <c r="D538" s="19"/>
      <c r="E538" s="24"/>
      <c r="F538" s="21"/>
      <c r="G538" s="21"/>
      <c r="H538" s="22"/>
    </row>
    <row r="539" spans="1:8" ht="12.75">
      <c r="A539" s="19"/>
      <c r="B539" s="19"/>
      <c r="D539" s="19"/>
      <c r="E539" s="24"/>
      <c r="F539" s="21"/>
      <c r="G539" s="21"/>
      <c r="H539" s="22"/>
    </row>
    <row r="540" spans="1:8" ht="12.75">
      <c r="A540" s="19"/>
      <c r="B540" s="19"/>
      <c r="D540" s="19"/>
      <c r="E540" s="24"/>
      <c r="F540" s="21"/>
      <c r="G540" s="21"/>
      <c r="H540" s="22"/>
    </row>
    <row r="541" spans="1:8" ht="12.75">
      <c r="A541" s="19"/>
      <c r="B541" s="19"/>
      <c r="D541" s="19"/>
      <c r="E541" s="24"/>
      <c r="F541" s="21"/>
      <c r="G541" s="21"/>
      <c r="H541" s="22"/>
    </row>
    <row r="542" spans="1:8" ht="12.75">
      <c r="A542" s="19"/>
      <c r="B542" s="19"/>
      <c r="D542" s="19"/>
      <c r="E542" s="24"/>
      <c r="F542" s="21"/>
      <c r="G542" s="21"/>
      <c r="H542" s="22"/>
    </row>
    <row r="543" spans="1:8" ht="12.75">
      <c r="A543" s="19"/>
      <c r="B543" s="19"/>
      <c r="D543" s="19"/>
      <c r="E543" s="24"/>
      <c r="F543" s="21"/>
      <c r="G543" s="21"/>
      <c r="H543" s="22"/>
    </row>
    <row r="544" spans="1:8" ht="12.75">
      <c r="A544" s="19"/>
      <c r="B544" s="19"/>
      <c r="D544" s="19"/>
      <c r="E544" s="24"/>
      <c r="F544" s="21"/>
      <c r="G544" s="21"/>
      <c r="H544" s="22"/>
    </row>
    <row r="545" spans="1:8" ht="12.75">
      <c r="A545" s="19"/>
      <c r="B545" s="19"/>
      <c r="D545" s="19"/>
      <c r="E545" s="24"/>
      <c r="F545" s="21"/>
      <c r="G545" s="21"/>
      <c r="H545" s="22"/>
    </row>
    <row r="546" spans="1:8" ht="12.75">
      <c r="A546" s="19"/>
      <c r="B546" s="19"/>
      <c r="D546" s="19"/>
      <c r="E546" s="24"/>
      <c r="F546" s="21"/>
      <c r="G546" s="21"/>
      <c r="H546" s="22"/>
    </row>
    <row r="547" spans="1:8" ht="12.75">
      <c r="A547" s="19"/>
      <c r="B547" s="19"/>
      <c r="D547" s="19"/>
      <c r="E547" s="24"/>
      <c r="F547" s="21"/>
      <c r="G547" s="21"/>
      <c r="H547" s="22"/>
    </row>
    <row r="548" spans="1:8" ht="12.75">
      <c r="A548" s="19"/>
      <c r="B548" s="19"/>
      <c r="D548" s="19"/>
      <c r="E548" s="24"/>
      <c r="F548" s="21"/>
      <c r="G548" s="21"/>
      <c r="H548" s="22"/>
    </row>
    <row r="549" spans="1:8" ht="12.75">
      <c r="A549" s="19"/>
      <c r="B549" s="19"/>
      <c r="D549" s="19"/>
      <c r="E549" s="24"/>
      <c r="F549" s="21"/>
      <c r="G549" s="21"/>
      <c r="H549" s="22"/>
    </row>
    <row r="550" spans="1:8" ht="12.75">
      <c r="A550" s="19"/>
      <c r="B550" s="19"/>
      <c r="D550" s="19"/>
      <c r="E550" s="24"/>
      <c r="F550" s="21"/>
      <c r="G550" s="21"/>
      <c r="H550" s="22"/>
    </row>
    <row r="551" spans="1:8" ht="12.75">
      <c r="A551" s="19"/>
      <c r="B551" s="19"/>
      <c r="D551" s="19"/>
      <c r="E551" s="24"/>
      <c r="F551" s="21"/>
      <c r="G551" s="21"/>
      <c r="H551" s="22"/>
    </row>
    <row r="552" spans="1:8" ht="12.75">
      <c r="A552" s="19"/>
      <c r="B552" s="19"/>
      <c r="D552" s="19"/>
      <c r="E552" s="24"/>
      <c r="F552" s="21"/>
      <c r="G552" s="21"/>
      <c r="H552" s="22"/>
    </row>
    <row r="553" spans="1:8" ht="12.75">
      <c r="A553" s="19"/>
      <c r="B553" s="19"/>
      <c r="D553" s="19"/>
      <c r="E553" s="24"/>
      <c r="F553" s="21"/>
      <c r="G553" s="21"/>
      <c r="H553" s="22"/>
    </row>
    <row r="554" spans="1:8" ht="12.75">
      <c r="A554" s="19"/>
      <c r="B554" s="19"/>
      <c r="D554" s="19"/>
      <c r="E554" s="24"/>
      <c r="F554" s="21"/>
      <c r="G554" s="21"/>
      <c r="H554" s="22"/>
    </row>
    <row r="555" spans="1:8" ht="12.75">
      <c r="A555" s="19"/>
      <c r="B555" s="19"/>
      <c r="D555" s="19"/>
      <c r="E555" s="24"/>
      <c r="F555" s="21"/>
      <c r="G555" s="21"/>
      <c r="H555" s="22"/>
    </row>
    <row r="556" spans="1:8" ht="12.75">
      <c r="A556" s="19"/>
      <c r="B556" s="19"/>
      <c r="D556" s="19"/>
      <c r="E556" s="24"/>
      <c r="F556" s="21"/>
      <c r="G556" s="21"/>
      <c r="H556" s="22"/>
    </row>
    <row r="557" spans="1:8" ht="12.75">
      <c r="A557" s="19"/>
      <c r="B557" s="19"/>
      <c r="D557" s="19"/>
      <c r="E557" s="24"/>
      <c r="F557" s="21"/>
      <c r="G557" s="21"/>
      <c r="H557" s="22"/>
    </row>
    <row r="558" spans="1:8" ht="12.75">
      <c r="A558" s="19"/>
      <c r="B558" s="19"/>
      <c r="D558" s="19"/>
      <c r="E558" s="24"/>
      <c r="F558" s="21"/>
      <c r="G558" s="21"/>
      <c r="H558" s="22"/>
    </row>
    <row r="559" spans="1:8" ht="12.75">
      <c r="A559" s="19"/>
      <c r="B559" s="19"/>
      <c r="D559" s="19"/>
      <c r="E559" s="24"/>
      <c r="F559" s="21"/>
      <c r="G559" s="21"/>
      <c r="H559" s="22"/>
    </row>
    <row r="560" spans="1:8" ht="12.75">
      <c r="A560" s="19"/>
      <c r="B560" s="19"/>
      <c r="D560" s="19"/>
      <c r="E560" s="24"/>
      <c r="F560" s="21"/>
      <c r="G560" s="21"/>
      <c r="H560" s="22"/>
    </row>
    <row r="561" spans="1:8" ht="12.75">
      <c r="A561" s="19"/>
      <c r="B561" s="19"/>
      <c r="D561" s="19"/>
      <c r="E561" s="24"/>
      <c r="F561" s="21"/>
      <c r="G561" s="21"/>
      <c r="H561" s="22"/>
    </row>
    <row r="562" spans="1:8" ht="12.75">
      <c r="A562" s="19"/>
      <c r="B562" s="19"/>
      <c r="D562" s="19"/>
      <c r="E562" s="24"/>
      <c r="F562" s="21"/>
      <c r="G562" s="21"/>
      <c r="H562" s="22"/>
    </row>
    <row r="563" spans="1:8" ht="12.75">
      <c r="A563" s="19"/>
      <c r="B563" s="19"/>
      <c r="D563" s="19"/>
      <c r="E563" s="24"/>
      <c r="F563" s="21"/>
      <c r="G563" s="21"/>
      <c r="H563" s="22"/>
    </row>
    <row r="564" spans="1:8" ht="12.75">
      <c r="A564" s="19"/>
      <c r="B564" s="19"/>
      <c r="D564" s="19"/>
      <c r="E564" s="24"/>
      <c r="F564" s="21"/>
      <c r="G564" s="21"/>
      <c r="H564" s="22"/>
    </row>
    <row r="565" spans="1:8" ht="12.75">
      <c r="A565" s="19"/>
      <c r="B565" s="19"/>
      <c r="D565" s="19"/>
      <c r="E565" s="24"/>
      <c r="F565" s="21"/>
      <c r="G565" s="21"/>
      <c r="H565" s="22"/>
    </row>
    <row r="566" spans="1:8" ht="12.75">
      <c r="A566" s="19"/>
      <c r="B566" s="19"/>
      <c r="D566" s="19"/>
      <c r="E566" s="24"/>
      <c r="F566" s="21"/>
      <c r="G566" s="21"/>
      <c r="H566" s="22"/>
    </row>
    <row r="567" spans="1:8" ht="12.75">
      <c r="A567" s="19"/>
      <c r="B567" s="19"/>
      <c r="D567" s="19"/>
      <c r="E567" s="24"/>
      <c r="F567" s="21"/>
      <c r="G567" s="21"/>
      <c r="H567" s="22"/>
    </row>
    <row r="568" spans="1:8" ht="12.75">
      <c r="A568" s="19"/>
      <c r="B568" s="19"/>
      <c r="D568" s="19"/>
      <c r="E568" s="24"/>
      <c r="F568" s="21"/>
      <c r="G568" s="21"/>
      <c r="H568" s="22"/>
    </row>
    <row r="569" spans="1:8" ht="12.75">
      <c r="A569" s="19"/>
      <c r="B569" s="19"/>
      <c r="D569" s="19"/>
      <c r="E569" s="24"/>
      <c r="F569" s="21"/>
      <c r="G569" s="21"/>
      <c r="H569" s="22"/>
    </row>
    <row r="570" spans="1:8" ht="12.75">
      <c r="A570" s="19"/>
      <c r="B570" s="19"/>
      <c r="D570" s="19"/>
      <c r="E570" s="24"/>
      <c r="F570" s="21"/>
      <c r="G570" s="21"/>
      <c r="H570" s="22"/>
    </row>
    <row r="571" spans="1:8" ht="12.75">
      <c r="A571" s="19"/>
      <c r="B571" s="19"/>
      <c r="D571" s="19"/>
      <c r="E571" s="24"/>
      <c r="F571" s="21"/>
      <c r="G571" s="21"/>
      <c r="H571" s="22"/>
    </row>
    <row r="572" spans="1:8" ht="12.75">
      <c r="A572" s="19"/>
      <c r="B572" s="19"/>
      <c r="D572" s="19"/>
      <c r="E572" s="24"/>
      <c r="F572" s="21"/>
      <c r="G572" s="21"/>
      <c r="H572" s="22"/>
    </row>
    <row r="573" spans="1:8" ht="12.75">
      <c r="A573" s="19"/>
      <c r="B573" s="19"/>
      <c r="D573" s="19"/>
      <c r="E573" s="24"/>
      <c r="F573" s="21"/>
      <c r="G573" s="21"/>
      <c r="H573" s="22"/>
    </row>
    <row r="574" spans="1:8" ht="12.75">
      <c r="A574" s="19"/>
      <c r="B574" s="19"/>
      <c r="D574" s="19"/>
      <c r="E574" s="24"/>
      <c r="F574" s="21"/>
      <c r="G574" s="21"/>
      <c r="H574" s="22"/>
    </row>
    <row r="575" spans="1:8" ht="12.75">
      <c r="A575" s="19"/>
      <c r="B575" s="19"/>
      <c r="D575" s="19"/>
      <c r="E575" s="24"/>
      <c r="F575" s="21"/>
      <c r="G575" s="21"/>
      <c r="H575" s="22"/>
    </row>
    <row r="576" spans="1:8" ht="12.75">
      <c r="A576" s="19"/>
      <c r="B576" s="19"/>
      <c r="D576" s="19"/>
      <c r="E576" s="24"/>
      <c r="F576" s="21"/>
      <c r="G576" s="21"/>
      <c r="H576" s="22"/>
    </row>
    <row r="577" spans="1:8" ht="12.75">
      <c r="A577" s="19"/>
      <c r="B577" s="19"/>
      <c r="D577" s="19"/>
      <c r="E577" s="24"/>
      <c r="F577" s="21"/>
      <c r="G577" s="21"/>
      <c r="H577" s="22"/>
    </row>
    <row r="578" spans="1:8" ht="12.75">
      <c r="A578" s="19"/>
      <c r="B578" s="19"/>
      <c r="D578" s="19"/>
      <c r="E578" s="24"/>
      <c r="F578" s="21"/>
      <c r="G578" s="21"/>
      <c r="H578" s="22"/>
    </row>
    <row r="579" spans="1:8" ht="12.75">
      <c r="A579" s="19"/>
      <c r="B579" s="19"/>
      <c r="D579" s="19"/>
      <c r="E579" s="24"/>
      <c r="F579" s="21"/>
      <c r="G579" s="21"/>
      <c r="H579" s="22"/>
    </row>
    <row r="580" spans="1:8" ht="12.75">
      <c r="A580" s="19"/>
      <c r="B580" s="19"/>
      <c r="D580" s="19"/>
      <c r="E580" s="24"/>
      <c r="F580" s="21"/>
      <c r="G580" s="21"/>
      <c r="H580" s="22"/>
    </row>
    <row r="581" spans="1:8" ht="12.75">
      <c r="A581" s="19"/>
      <c r="B581" s="19"/>
      <c r="D581" s="19"/>
      <c r="E581" s="24"/>
      <c r="F581" s="21"/>
      <c r="G581" s="21"/>
      <c r="H581" s="22"/>
    </row>
    <row r="582" spans="1:8" ht="12.75">
      <c r="A582" s="19"/>
      <c r="B582" s="19"/>
      <c r="D582" s="19"/>
      <c r="E582" s="24"/>
      <c r="F582" s="21"/>
      <c r="G582" s="21"/>
      <c r="H582" s="22"/>
    </row>
    <row r="583" spans="1:8" ht="12.75">
      <c r="A583" s="19"/>
      <c r="B583" s="19"/>
      <c r="D583" s="19"/>
      <c r="E583" s="24"/>
      <c r="F583" s="21"/>
      <c r="G583" s="21"/>
      <c r="H583" s="22"/>
    </row>
    <row r="584" spans="1:8" ht="12.75">
      <c r="A584" s="19"/>
      <c r="B584" s="19"/>
      <c r="D584" s="19"/>
      <c r="E584" s="24"/>
      <c r="F584" s="21"/>
      <c r="G584" s="21"/>
      <c r="H584" s="22"/>
    </row>
    <row r="585" spans="1:8" ht="12.75">
      <c r="A585" s="19"/>
      <c r="B585" s="19"/>
      <c r="D585" s="19"/>
      <c r="E585" s="24"/>
      <c r="F585" s="21"/>
      <c r="G585" s="21"/>
      <c r="H585" s="22"/>
    </row>
    <row r="586" spans="1:8" ht="12.75">
      <c r="A586" s="19"/>
      <c r="B586" s="19"/>
      <c r="D586" s="19"/>
      <c r="E586" s="24"/>
      <c r="F586" s="21"/>
      <c r="G586" s="21"/>
      <c r="H586" s="22"/>
    </row>
    <row r="587" spans="1:8" ht="12.75">
      <c r="A587" s="19"/>
      <c r="B587" s="19"/>
      <c r="D587" s="19"/>
      <c r="E587" s="24"/>
      <c r="F587" s="21"/>
      <c r="G587" s="21"/>
      <c r="H587" s="22"/>
    </row>
    <row r="588" spans="1:8" ht="12.75">
      <c r="A588" s="19"/>
      <c r="B588" s="19"/>
      <c r="D588" s="19"/>
      <c r="E588" s="24"/>
      <c r="F588" s="21"/>
      <c r="G588" s="21"/>
      <c r="H588" s="22"/>
    </row>
    <row r="589" spans="1:8" ht="12.75">
      <c r="A589" s="19"/>
      <c r="B589" s="19"/>
      <c r="D589" s="19"/>
      <c r="E589" s="24"/>
      <c r="F589" s="21"/>
      <c r="G589" s="21"/>
      <c r="H589" s="22"/>
    </row>
    <row r="590" spans="1:8" ht="12.75">
      <c r="A590" s="19"/>
      <c r="B590" s="19"/>
      <c r="D590" s="19"/>
      <c r="E590" s="24"/>
      <c r="F590" s="21"/>
      <c r="G590" s="21"/>
      <c r="H590" s="22"/>
    </row>
    <row r="591" spans="1:8" ht="12.75">
      <c r="A591" s="19"/>
      <c r="B591" s="19"/>
      <c r="D591" s="19"/>
      <c r="E591" s="24"/>
      <c r="F591" s="21"/>
      <c r="G591" s="21"/>
      <c r="H591" s="22"/>
    </row>
    <row r="592" spans="1:8" ht="12.75">
      <c r="A592" s="19"/>
      <c r="B592" s="19"/>
      <c r="D592" s="19"/>
      <c r="E592" s="24"/>
      <c r="F592" s="21"/>
      <c r="G592" s="21"/>
      <c r="H592" s="22"/>
    </row>
    <row r="593" spans="1:8" ht="12.75">
      <c r="A593" s="19"/>
      <c r="B593" s="19"/>
      <c r="D593" s="19"/>
      <c r="E593" s="24"/>
      <c r="F593" s="21"/>
      <c r="G593" s="21"/>
      <c r="H593" s="22"/>
    </row>
    <row r="594" spans="1:8" ht="12.75">
      <c r="A594" s="19"/>
      <c r="B594" s="19"/>
      <c r="D594" s="19"/>
      <c r="E594" s="24"/>
      <c r="F594" s="21"/>
      <c r="G594" s="21"/>
      <c r="H594" s="22"/>
    </row>
    <row r="595" spans="1:8" ht="12.75">
      <c r="A595" s="19"/>
      <c r="B595" s="19"/>
      <c r="D595" s="19"/>
      <c r="E595" s="24"/>
      <c r="F595" s="21"/>
      <c r="G595" s="21"/>
      <c r="H595" s="22"/>
    </row>
    <row r="596" spans="1:8" ht="12.75">
      <c r="A596" s="19"/>
      <c r="B596" s="19"/>
      <c r="D596" s="19"/>
      <c r="E596" s="24"/>
      <c r="F596" s="21"/>
      <c r="G596" s="21"/>
      <c r="H596" s="22"/>
    </row>
    <row r="597" spans="1:8" ht="12.75">
      <c r="A597" s="19"/>
      <c r="B597" s="19"/>
      <c r="D597" s="19"/>
      <c r="E597" s="24"/>
      <c r="F597" s="21"/>
      <c r="G597" s="21"/>
      <c r="H597" s="22"/>
    </row>
    <row r="598" spans="1:8" ht="12.75">
      <c r="A598" s="19"/>
      <c r="B598" s="19"/>
      <c r="D598" s="19"/>
      <c r="E598" s="24"/>
      <c r="F598" s="21"/>
      <c r="G598" s="21"/>
      <c r="H598" s="22"/>
    </row>
    <row r="599" spans="1:8" ht="12.75">
      <c r="A599" s="19"/>
      <c r="B599" s="19"/>
      <c r="D599" s="19"/>
      <c r="E599" s="24"/>
      <c r="F599" s="21"/>
      <c r="G599" s="21"/>
      <c r="H599" s="22"/>
    </row>
    <row r="600" spans="1:8" ht="12.75">
      <c r="A600" s="19"/>
      <c r="B600" s="19"/>
      <c r="D600" s="19"/>
      <c r="E600" s="24"/>
      <c r="F600" s="21"/>
      <c r="G600" s="21"/>
      <c r="H600" s="22"/>
    </row>
    <row r="601" spans="1:8" ht="12.75">
      <c r="A601" s="19"/>
      <c r="B601" s="19"/>
      <c r="D601" s="19"/>
      <c r="E601" s="24"/>
      <c r="F601" s="21"/>
      <c r="G601" s="21"/>
      <c r="H601" s="22"/>
    </row>
    <row r="602" spans="1:8" ht="12.75">
      <c r="A602" s="19"/>
      <c r="B602" s="19"/>
      <c r="D602" s="19"/>
      <c r="E602" s="24"/>
      <c r="F602" s="21"/>
      <c r="G602" s="21"/>
      <c r="H602" s="22"/>
    </row>
    <row r="603" spans="1:8" ht="12.75">
      <c r="A603" s="19"/>
      <c r="B603" s="19"/>
      <c r="D603" s="19"/>
      <c r="E603" s="24"/>
      <c r="F603" s="21"/>
      <c r="G603" s="21"/>
      <c r="H603" s="22"/>
    </row>
    <row r="604" spans="1:8" ht="12.75">
      <c r="A604" s="19"/>
      <c r="B604" s="19"/>
      <c r="D604" s="19"/>
      <c r="E604" s="24"/>
      <c r="F604" s="21"/>
      <c r="G604" s="21"/>
      <c r="H604" s="22"/>
    </row>
    <row r="605" spans="1:8" ht="12.75">
      <c r="A605" s="19"/>
      <c r="B605" s="19"/>
      <c r="D605" s="19"/>
      <c r="E605" s="24"/>
      <c r="F605" s="21"/>
      <c r="G605" s="21"/>
      <c r="H605" s="22"/>
    </row>
    <row r="606" spans="1:8" ht="12.75">
      <c r="A606" s="19"/>
      <c r="B606" s="19"/>
      <c r="D606" s="19"/>
      <c r="E606" s="24"/>
      <c r="F606" s="21"/>
      <c r="G606" s="21"/>
      <c r="H606" s="22"/>
    </row>
    <row r="607" spans="1:8" ht="12.75">
      <c r="A607" s="19"/>
      <c r="B607" s="19"/>
      <c r="D607" s="19"/>
      <c r="E607" s="24"/>
      <c r="F607" s="21"/>
      <c r="G607" s="21"/>
      <c r="H607" s="22"/>
    </row>
    <row r="608" spans="1:8" ht="12.75">
      <c r="A608" s="19"/>
      <c r="B608" s="19"/>
      <c r="D608" s="19"/>
      <c r="E608" s="24"/>
      <c r="F608" s="21"/>
      <c r="G608" s="21"/>
      <c r="H608" s="22"/>
    </row>
    <row r="609" spans="1:8" ht="12.75">
      <c r="A609" s="19"/>
      <c r="B609" s="19"/>
      <c r="D609" s="19"/>
      <c r="E609" s="24"/>
      <c r="F609" s="21"/>
      <c r="G609" s="21"/>
      <c r="H609" s="22"/>
    </row>
    <row r="610" spans="1:8" ht="12.75">
      <c r="A610" s="19"/>
      <c r="B610" s="19"/>
      <c r="D610" s="19"/>
      <c r="E610" s="24"/>
      <c r="F610" s="21"/>
      <c r="G610" s="21"/>
      <c r="H610" s="22"/>
    </row>
    <row r="611" spans="1:8" ht="12.75">
      <c r="A611" s="19"/>
      <c r="B611" s="19"/>
      <c r="D611" s="19"/>
      <c r="E611" s="24"/>
      <c r="F611" s="21"/>
      <c r="G611" s="21"/>
      <c r="H611" s="22"/>
    </row>
    <row r="612" spans="1:8" ht="12.75">
      <c r="A612" s="19"/>
      <c r="B612" s="19"/>
      <c r="D612" s="19"/>
      <c r="E612" s="24"/>
      <c r="F612" s="21"/>
      <c r="G612" s="21"/>
      <c r="H612" s="22"/>
    </row>
    <row r="613" spans="1:8" ht="12.75">
      <c r="A613" s="19"/>
      <c r="B613" s="19"/>
      <c r="D613" s="19"/>
      <c r="E613" s="24"/>
      <c r="F613" s="21"/>
      <c r="G613" s="21"/>
      <c r="H613" s="22"/>
    </row>
    <row r="614" spans="1:8" ht="12.75">
      <c r="A614" s="19"/>
      <c r="B614" s="19"/>
      <c r="D614" s="19"/>
      <c r="E614" s="24"/>
      <c r="F614" s="21"/>
      <c r="G614" s="21"/>
      <c r="H614" s="22"/>
    </row>
    <row r="615" spans="1:8" ht="12.75">
      <c r="A615" s="19"/>
      <c r="B615" s="19"/>
      <c r="D615" s="19"/>
      <c r="E615" s="24"/>
      <c r="F615" s="21"/>
      <c r="G615" s="21"/>
      <c r="H615" s="22"/>
    </row>
    <row r="616" spans="1:8" ht="12.75">
      <c r="A616" s="19"/>
      <c r="B616" s="19"/>
      <c r="D616" s="19"/>
      <c r="E616" s="24"/>
      <c r="F616" s="21"/>
      <c r="G616" s="21"/>
      <c r="H616" s="22"/>
    </row>
    <row r="617" spans="1:8" ht="12.75">
      <c r="A617" s="19"/>
      <c r="B617" s="19"/>
      <c r="D617" s="19"/>
      <c r="E617" s="24"/>
      <c r="F617" s="21"/>
      <c r="G617" s="21"/>
      <c r="H617" s="22"/>
    </row>
    <row r="618" spans="1:8" ht="12.75">
      <c r="A618" s="19"/>
      <c r="B618" s="19"/>
      <c r="D618" s="19"/>
      <c r="E618" s="24"/>
      <c r="F618" s="21"/>
      <c r="G618" s="21"/>
      <c r="H618" s="22"/>
    </row>
    <row r="619" spans="1:8" ht="12.75">
      <c r="A619" s="19"/>
      <c r="B619" s="19"/>
      <c r="D619" s="19"/>
      <c r="E619" s="24"/>
      <c r="F619" s="21"/>
      <c r="G619" s="21"/>
      <c r="H619" s="22"/>
    </row>
    <row r="620" spans="1:8" ht="12.75">
      <c r="A620" s="19"/>
      <c r="B620" s="19"/>
      <c r="D620" s="19"/>
      <c r="E620" s="24"/>
      <c r="F620" s="21"/>
      <c r="G620" s="21"/>
      <c r="H620" s="22"/>
    </row>
    <row r="621" spans="1:8" ht="12.75">
      <c r="A621" s="19"/>
      <c r="B621" s="19"/>
      <c r="D621" s="19"/>
      <c r="E621" s="24"/>
      <c r="F621" s="21"/>
      <c r="G621" s="21"/>
      <c r="H621" s="22"/>
    </row>
    <row r="622" spans="1:8" ht="12.75">
      <c r="A622" s="19"/>
      <c r="B622" s="19"/>
      <c r="D622" s="19"/>
      <c r="E622" s="24"/>
      <c r="F622" s="21"/>
      <c r="G622" s="21"/>
      <c r="H622" s="22"/>
    </row>
    <row r="623" spans="1:8" ht="12.75">
      <c r="A623" s="19"/>
      <c r="B623" s="19"/>
      <c r="D623" s="19"/>
      <c r="E623" s="24"/>
      <c r="F623" s="21"/>
      <c r="G623" s="21"/>
      <c r="H623" s="22"/>
    </row>
    <row r="624" spans="1:8" ht="12.75">
      <c r="A624" s="19"/>
      <c r="B624" s="19"/>
      <c r="D624" s="19"/>
      <c r="E624" s="24"/>
      <c r="F624" s="21"/>
      <c r="G624" s="21"/>
      <c r="H624" s="22"/>
    </row>
    <row r="625" spans="1:8" ht="12.75">
      <c r="A625" s="19"/>
      <c r="B625" s="19"/>
      <c r="D625" s="19"/>
      <c r="E625" s="24"/>
      <c r="F625" s="21"/>
      <c r="G625" s="21"/>
      <c r="H625" s="22"/>
    </row>
    <row r="626" spans="1:8" ht="12.75">
      <c r="A626" s="19"/>
      <c r="B626" s="19"/>
      <c r="D626" s="19"/>
      <c r="E626" s="24"/>
      <c r="F626" s="21"/>
      <c r="G626" s="21"/>
      <c r="H626" s="22"/>
    </row>
    <row r="627" spans="1:8" ht="12.75">
      <c r="A627" s="19"/>
      <c r="B627" s="19"/>
      <c r="D627" s="19"/>
      <c r="E627" s="24"/>
      <c r="F627" s="21"/>
      <c r="G627" s="21"/>
      <c r="H627" s="22"/>
    </row>
    <row r="628" spans="1:8" ht="12.75">
      <c r="A628" s="19"/>
      <c r="B628" s="19"/>
      <c r="D628" s="19"/>
      <c r="E628" s="24"/>
      <c r="F628" s="21"/>
      <c r="G628" s="21"/>
      <c r="H628" s="22"/>
    </row>
    <row r="629" spans="1:8" ht="12.75">
      <c r="A629" s="19"/>
      <c r="B629" s="19"/>
      <c r="D629" s="19"/>
      <c r="E629" s="24"/>
      <c r="F629" s="21"/>
      <c r="G629" s="21"/>
      <c r="H629" s="22"/>
    </row>
    <row r="630" spans="1:8" ht="12.75">
      <c r="A630" s="19"/>
      <c r="B630" s="19"/>
      <c r="D630" s="19"/>
      <c r="E630" s="24"/>
      <c r="F630" s="21"/>
      <c r="G630" s="21"/>
      <c r="H630" s="22"/>
    </row>
    <row r="631" spans="1:8" ht="12.75">
      <c r="A631" s="19"/>
      <c r="B631" s="19"/>
      <c r="D631" s="19"/>
      <c r="E631" s="24"/>
      <c r="F631" s="21"/>
      <c r="G631" s="21"/>
      <c r="H631" s="22"/>
    </row>
    <row r="632" spans="1:8" ht="12.75">
      <c r="A632" s="19"/>
      <c r="B632" s="19"/>
      <c r="D632" s="19"/>
      <c r="E632" s="24"/>
      <c r="F632" s="21"/>
      <c r="G632" s="21"/>
      <c r="H632" s="22"/>
    </row>
    <row r="633" spans="1:8" ht="12.75">
      <c r="A633" s="19"/>
      <c r="B633" s="19"/>
      <c r="D633" s="19"/>
      <c r="E633" s="24"/>
      <c r="F633" s="21"/>
      <c r="G633" s="21"/>
      <c r="H633" s="22"/>
    </row>
    <row r="634" spans="1:8" ht="12.75">
      <c r="A634" s="19"/>
      <c r="B634" s="19"/>
      <c r="D634" s="19"/>
      <c r="E634" s="24"/>
      <c r="F634" s="21"/>
      <c r="G634" s="21"/>
      <c r="H634" s="22"/>
    </row>
    <row r="635" spans="1:8" ht="12.75">
      <c r="A635" s="19"/>
      <c r="B635" s="19"/>
      <c r="D635" s="19"/>
      <c r="E635" s="24"/>
      <c r="F635" s="21"/>
      <c r="G635" s="21"/>
      <c r="H635" s="22"/>
    </row>
    <row r="636" spans="1:8" ht="12.75">
      <c r="A636" s="19"/>
      <c r="B636" s="19"/>
      <c r="D636" s="19"/>
      <c r="E636" s="24"/>
      <c r="F636" s="21"/>
      <c r="G636" s="21"/>
      <c r="H636" s="22"/>
    </row>
    <row r="637" spans="1:8" ht="12.75">
      <c r="A637" s="19"/>
      <c r="B637" s="19"/>
      <c r="D637" s="19"/>
      <c r="E637" s="24"/>
      <c r="F637" s="21"/>
      <c r="G637" s="21"/>
      <c r="H637" s="22"/>
    </row>
    <row r="638" spans="1:8" ht="12.75">
      <c r="A638" s="19"/>
      <c r="B638" s="19"/>
      <c r="D638" s="19"/>
      <c r="E638" s="24"/>
      <c r="F638" s="21"/>
      <c r="G638" s="21"/>
      <c r="H638" s="22"/>
    </row>
    <row r="639" spans="1:8" ht="12.75">
      <c r="A639" s="19"/>
      <c r="B639" s="19"/>
      <c r="D639" s="19"/>
      <c r="E639" s="24"/>
      <c r="F639" s="21"/>
      <c r="G639" s="21"/>
      <c r="H639" s="22"/>
    </row>
    <row r="640" spans="1:8" ht="12.75">
      <c r="A640" s="19"/>
      <c r="B640" s="19"/>
      <c r="D640" s="19"/>
      <c r="E640" s="24"/>
      <c r="F640" s="21"/>
      <c r="G640" s="21"/>
      <c r="H640" s="22"/>
    </row>
    <row r="641" spans="1:8" ht="12.75">
      <c r="A641" s="19"/>
      <c r="B641" s="19"/>
      <c r="D641" s="19"/>
      <c r="E641" s="24"/>
      <c r="F641" s="21"/>
      <c r="G641" s="21"/>
      <c r="H641" s="22"/>
    </row>
    <row r="642" spans="1:8" ht="12.75">
      <c r="A642" s="19"/>
      <c r="B642" s="19"/>
      <c r="D642" s="19"/>
      <c r="E642" s="24"/>
      <c r="F642" s="21"/>
      <c r="G642" s="21"/>
      <c r="H642" s="22"/>
    </row>
    <row r="643" spans="1:8" ht="12.75">
      <c r="A643" s="19"/>
      <c r="B643" s="19"/>
      <c r="D643" s="19"/>
      <c r="E643" s="24"/>
      <c r="F643" s="21"/>
      <c r="G643" s="21"/>
      <c r="H643" s="22"/>
    </row>
    <row r="644" spans="1:8" ht="12.75">
      <c r="A644" s="19"/>
      <c r="B644" s="19"/>
      <c r="D644" s="19"/>
      <c r="E644" s="24"/>
      <c r="F644" s="21"/>
      <c r="G644" s="21"/>
      <c r="H644" s="22"/>
    </row>
    <row r="645" spans="1:8" ht="12.75">
      <c r="A645" s="19"/>
      <c r="B645" s="19"/>
      <c r="D645" s="19"/>
      <c r="E645" s="24"/>
      <c r="F645" s="21"/>
      <c r="G645" s="21"/>
      <c r="H645" s="22"/>
    </row>
    <row r="646" spans="1:8" ht="12.75">
      <c r="A646" s="19"/>
      <c r="B646" s="19"/>
      <c r="D646" s="19"/>
      <c r="E646" s="24"/>
      <c r="F646" s="21"/>
      <c r="G646" s="21"/>
      <c r="H646" s="22"/>
    </row>
    <row r="647" spans="1:8" ht="12.75">
      <c r="A647" s="19"/>
      <c r="B647" s="19"/>
      <c r="D647" s="19"/>
      <c r="E647" s="24"/>
      <c r="F647" s="21"/>
      <c r="G647" s="21"/>
      <c r="H647" s="22"/>
    </row>
    <row r="648" spans="1:8" ht="12.75">
      <c r="A648" s="19"/>
      <c r="B648" s="19"/>
      <c r="D648" s="19"/>
      <c r="E648" s="24"/>
      <c r="F648" s="21"/>
      <c r="G648" s="21"/>
      <c r="H648" s="22"/>
    </row>
    <row r="649" spans="1:8" ht="12.75">
      <c r="A649" s="19"/>
      <c r="B649" s="19"/>
      <c r="D649" s="19"/>
      <c r="E649" s="24"/>
      <c r="F649" s="21"/>
      <c r="G649" s="21"/>
      <c r="H649" s="22"/>
    </row>
    <row r="650" spans="1:8" ht="12.75">
      <c r="A650" s="19"/>
      <c r="B650" s="19"/>
      <c r="D650" s="19"/>
      <c r="E650" s="24"/>
      <c r="F650" s="21"/>
      <c r="G650" s="21"/>
      <c r="H650" s="22"/>
    </row>
    <row r="651" spans="1:8" ht="12.75">
      <c r="A651" s="19"/>
      <c r="B651" s="19"/>
      <c r="D651" s="19"/>
      <c r="E651" s="24"/>
      <c r="F651" s="21"/>
      <c r="G651" s="21"/>
      <c r="H651" s="22"/>
    </row>
    <row r="652" spans="1:8" ht="12.75">
      <c r="A652" s="19"/>
      <c r="B652" s="19"/>
      <c r="D652" s="19"/>
      <c r="E652" s="24"/>
      <c r="F652" s="21"/>
      <c r="G652" s="21"/>
      <c r="H652" s="22"/>
    </row>
    <row r="653" spans="1:8" ht="12.75">
      <c r="A653" s="19"/>
      <c r="B653" s="19"/>
      <c r="D653" s="19"/>
      <c r="E653" s="24"/>
      <c r="F653" s="21"/>
      <c r="G653" s="21"/>
      <c r="H653" s="22"/>
    </row>
    <row r="654" spans="1:8" ht="12.75">
      <c r="A654" s="19"/>
      <c r="B654" s="19"/>
      <c r="D654" s="19"/>
      <c r="E654" s="24"/>
      <c r="F654" s="21"/>
      <c r="G654" s="21"/>
      <c r="H654" s="22"/>
    </row>
    <row r="655" spans="1:8" ht="12.75">
      <c r="A655" s="19"/>
      <c r="B655" s="19"/>
      <c r="D655" s="19"/>
      <c r="E655" s="24"/>
      <c r="F655" s="21"/>
      <c r="G655" s="21"/>
      <c r="H655" s="22"/>
    </row>
    <row r="656" spans="1:8" ht="12.75">
      <c r="A656" s="19"/>
      <c r="B656" s="19"/>
      <c r="D656" s="19"/>
      <c r="E656" s="24"/>
      <c r="F656" s="21"/>
      <c r="G656" s="21"/>
      <c r="H656" s="22"/>
    </row>
    <row r="657" spans="1:8" ht="12.75">
      <c r="A657" s="19"/>
      <c r="B657" s="19"/>
      <c r="D657" s="19"/>
      <c r="E657" s="24"/>
      <c r="F657" s="21"/>
      <c r="G657" s="21"/>
      <c r="H657" s="22"/>
    </row>
    <row r="658" spans="1:8" ht="12.75">
      <c r="A658" s="19"/>
      <c r="B658" s="19"/>
      <c r="D658" s="19"/>
      <c r="E658" s="24"/>
      <c r="F658" s="21"/>
      <c r="G658" s="21"/>
      <c r="H658" s="22"/>
    </row>
    <row r="659" spans="1:8" ht="12.75">
      <c r="A659" s="19"/>
      <c r="B659" s="19"/>
      <c r="D659" s="19"/>
      <c r="E659" s="24"/>
      <c r="F659" s="21"/>
      <c r="G659" s="21"/>
      <c r="H659" s="22"/>
    </row>
    <row r="660" spans="1:8" ht="12.75">
      <c r="A660" s="19"/>
      <c r="B660" s="19"/>
      <c r="D660" s="19"/>
      <c r="E660" s="24"/>
      <c r="F660" s="21"/>
      <c r="G660" s="21"/>
      <c r="H660" s="22"/>
    </row>
    <row r="661" spans="1:8" ht="12.75">
      <c r="A661" s="19"/>
      <c r="B661" s="19"/>
      <c r="D661" s="19"/>
      <c r="E661" s="24"/>
      <c r="F661" s="21"/>
      <c r="G661" s="21"/>
      <c r="H661" s="22"/>
    </row>
    <row r="662" spans="1:8" ht="12.75">
      <c r="A662" s="19"/>
      <c r="B662" s="19"/>
      <c r="D662" s="19"/>
      <c r="E662" s="24"/>
      <c r="F662" s="21"/>
      <c r="G662" s="21"/>
      <c r="H662" s="22"/>
    </row>
    <row r="663" spans="1:8" ht="12.75">
      <c r="A663" s="19"/>
      <c r="B663" s="19"/>
      <c r="D663" s="19"/>
      <c r="E663" s="24"/>
      <c r="F663" s="21"/>
      <c r="G663" s="21"/>
      <c r="H663" s="22"/>
    </row>
    <row r="664" spans="1:8" ht="12.75">
      <c r="A664" s="19"/>
      <c r="B664" s="19"/>
      <c r="D664" s="19"/>
      <c r="E664" s="24"/>
      <c r="F664" s="21"/>
      <c r="G664" s="21"/>
      <c r="H664" s="22"/>
    </row>
    <row r="665" spans="1:8" ht="12.75">
      <c r="A665" s="19"/>
      <c r="B665" s="19"/>
      <c r="D665" s="19"/>
      <c r="E665" s="24"/>
      <c r="F665" s="21"/>
      <c r="G665" s="21"/>
      <c r="H665" s="22"/>
    </row>
    <row r="666" spans="1:8" ht="12.75">
      <c r="A666" s="19"/>
      <c r="B666" s="19"/>
      <c r="D666" s="19"/>
      <c r="E666" s="24"/>
      <c r="F666" s="21"/>
      <c r="G666" s="21"/>
      <c r="H666" s="22"/>
    </row>
    <row r="667" spans="1:8" ht="12.75">
      <c r="A667" s="19"/>
      <c r="B667" s="19"/>
      <c r="D667" s="19"/>
      <c r="E667" s="24"/>
      <c r="F667" s="21"/>
      <c r="G667" s="21"/>
      <c r="H667" s="22"/>
    </row>
    <row r="668" spans="1:8" ht="12.75">
      <c r="A668" s="19"/>
      <c r="B668" s="19"/>
      <c r="D668" s="19"/>
      <c r="E668" s="24"/>
      <c r="F668" s="21"/>
      <c r="G668" s="21"/>
      <c r="H668" s="22"/>
    </row>
    <row r="669" spans="1:8" ht="12.75">
      <c r="A669" s="19"/>
      <c r="B669" s="19"/>
      <c r="D669" s="19"/>
      <c r="E669" s="24"/>
      <c r="F669" s="21"/>
      <c r="G669" s="21"/>
      <c r="H669" s="22"/>
    </row>
    <row r="670" spans="1:8" ht="12.75">
      <c r="A670" s="19"/>
      <c r="B670" s="19"/>
      <c r="D670" s="19"/>
      <c r="E670" s="24"/>
      <c r="F670" s="21"/>
      <c r="G670" s="21"/>
      <c r="H670" s="22"/>
    </row>
    <row r="671" spans="1:8" ht="12.75">
      <c r="A671" s="19"/>
      <c r="B671" s="19"/>
      <c r="D671" s="19"/>
      <c r="E671" s="24"/>
      <c r="F671" s="21"/>
      <c r="G671" s="21"/>
      <c r="H671" s="22"/>
    </row>
    <row r="672" spans="1:8" ht="12.75">
      <c r="A672" s="19"/>
      <c r="B672" s="19"/>
      <c r="D672" s="19"/>
      <c r="E672" s="24"/>
      <c r="F672" s="21"/>
      <c r="G672" s="21"/>
      <c r="H672" s="22"/>
    </row>
    <row r="673" spans="1:8" ht="12.75">
      <c r="A673" s="19"/>
      <c r="B673" s="19"/>
      <c r="D673" s="19"/>
      <c r="E673" s="24"/>
      <c r="F673" s="21"/>
      <c r="G673" s="21"/>
      <c r="H673" s="22"/>
    </row>
    <row r="674" spans="1:8" ht="12.75">
      <c r="A674" s="19"/>
      <c r="B674" s="19"/>
      <c r="D674" s="19"/>
      <c r="E674" s="24"/>
      <c r="F674" s="21"/>
      <c r="G674" s="21"/>
      <c r="H674" s="22"/>
    </row>
    <row r="675" spans="1:8" ht="12.75">
      <c r="A675" s="19"/>
      <c r="B675" s="19"/>
      <c r="D675" s="19"/>
      <c r="E675" s="24"/>
      <c r="F675" s="21"/>
      <c r="G675" s="21"/>
      <c r="H675" s="22"/>
    </row>
    <row r="676" spans="1:8" ht="12.75">
      <c r="A676" s="19"/>
      <c r="B676" s="19"/>
      <c r="D676" s="19"/>
      <c r="E676" s="24"/>
      <c r="F676" s="21"/>
      <c r="G676" s="21"/>
      <c r="H676" s="22"/>
    </row>
    <row r="677" spans="1:8" ht="12.75">
      <c r="A677" s="19"/>
      <c r="B677" s="19"/>
      <c r="D677" s="19"/>
      <c r="E677" s="24"/>
      <c r="F677" s="21"/>
      <c r="G677" s="21"/>
      <c r="H677" s="22"/>
    </row>
    <row r="678" spans="1:8" ht="12.75">
      <c r="A678" s="19"/>
      <c r="B678" s="19"/>
      <c r="D678" s="19"/>
      <c r="E678" s="24"/>
      <c r="F678" s="21"/>
      <c r="G678" s="21"/>
      <c r="H678" s="22"/>
    </row>
    <row r="679" spans="1:8" ht="12.75">
      <c r="A679" s="19"/>
      <c r="B679" s="19"/>
      <c r="D679" s="19"/>
      <c r="E679" s="24"/>
      <c r="F679" s="21"/>
      <c r="G679" s="21"/>
      <c r="H679" s="22"/>
    </row>
    <row r="680" spans="1:8" ht="12.75">
      <c r="A680" s="19"/>
      <c r="B680" s="19"/>
      <c r="D680" s="19"/>
      <c r="E680" s="24"/>
      <c r="F680" s="21"/>
      <c r="G680" s="21"/>
      <c r="H680" s="22"/>
    </row>
    <row r="681" spans="1:8" ht="12.75">
      <c r="A681" s="19"/>
      <c r="B681" s="19"/>
      <c r="D681" s="19"/>
      <c r="E681" s="24"/>
      <c r="F681" s="21"/>
      <c r="G681" s="21"/>
      <c r="H681" s="22"/>
    </row>
    <row r="682" spans="1:8" ht="12.75">
      <c r="A682" s="19"/>
      <c r="B682" s="19"/>
      <c r="D682" s="19"/>
      <c r="E682" s="24"/>
      <c r="F682" s="21"/>
      <c r="G682" s="21"/>
      <c r="H682" s="22"/>
    </row>
    <row r="683" spans="1:8" ht="12.75">
      <c r="A683" s="19"/>
      <c r="B683" s="19"/>
      <c r="D683" s="19"/>
      <c r="E683" s="24"/>
      <c r="F683" s="21"/>
      <c r="G683" s="21"/>
      <c r="H683" s="22"/>
    </row>
    <row r="684" spans="1:8" ht="12.75">
      <c r="A684" s="19"/>
      <c r="B684" s="19"/>
      <c r="D684" s="19"/>
      <c r="E684" s="24"/>
      <c r="F684" s="21"/>
      <c r="G684" s="21"/>
      <c r="H684" s="22"/>
    </row>
    <row r="685" spans="1:8" ht="12.75">
      <c r="A685" s="19"/>
      <c r="B685" s="19"/>
      <c r="D685" s="19"/>
      <c r="E685" s="24"/>
      <c r="F685" s="21"/>
      <c r="G685" s="21"/>
      <c r="H685" s="22"/>
    </row>
    <row r="686" spans="1:8" ht="12.75">
      <c r="A686" s="19"/>
      <c r="B686" s="19"/>
      <c r="D686" s="19"/>
      <c r="E686" s="24"/>
      <c r="F686" s="21"/>
      <c r="G686" s="21"/>
      <c r="H686" s="22"/>
    </row>
    <row r="687" spans="1:8" ht="12.75">
      <c r="A687" s="19"/>
      <c r="B687" s="19"/>
      <c r="D687" s="19"/>
      <c r="E687" s="24"/>
      <c r="F687" s="21"/>
      <c r="G687" s="21"/>
      <c r="H687" s="22"/>
    </row>
    <row r="688" spans="1:8" ht="12.75">
      <c r="A688" s="19"/>
      <c r="B688" s="19"/>
      <c r="D688" s="19"/>
      <c r="E688" s="24"/>
      <c r="F688" s="21"/>
      <c r="G688" s="21"/>
      <c r="H688" s="22"/>
    </row>
    <row r="689" spans="1:8" ht="12.75">
      <c r="A689" s="19"/>
      <c r="B689" s="19"/>
      <c r="D689" s="19"/>
      <c r="E689" s="24"/>
      <c r="F689" s="21"/>
      <c r="G689" s="21"/>
      <c r="H689" s="22"/>
    </row>
    <row r="690" spans="1:8" ht="12.75">
      <c r="A690" s="19"/>
      <c r="B690" s="19"/>
      <c r="D690" s="19"/>
      <c r="E690" s="24"/>
      <c r="F690" s="21"/>
      <c r="G690" s="21"/>
      <c r="H690" s="22"/>
    </row>
    <row r="691" spans="1:8" ht="12.75">
      <c r="A691" s="19"/>
      <c r="B691" s="19"/>
      <c r="D691" s="19"/>
      <c r="E691" s="24"/>
      <c r="F691" s="21"/>
      <c r="G691" s="21"/>
      <c r="H691" s="22"/>
    </row>
    <row r="692" spans="1:8" ht="12.75">
      <c r="A692" s="19"/>
      <c r="B692" s="19"/>
      <c r="D692" s="19"/>
      <c r="E692" s="24"/>
      <c r="F692" s="21"/>
      <c r="G692" s="21"/>
      <c r="H692" s="22"/>
    </row>
    <row r="693" spans="1:8" ht="12.75">
      <c r="A693" s="19"/>
      <c r="B693" s="19"/>
      <c r="D693" s="19"/>
      <c r="E693" s="24"/>
      <c r="F693" s="21"/>
      <c r="G693" s="21"/>
      <c r="H693" s="22"/>
    </row>
    <row r="694" spans="1:8" ht="12.75">
      <c r="A694" s="19"/>
      <c r="B694" s="19"/>
      <c r="D694" s="19"/>
      <c r="E694" s="24"/>
      <c r="F694" s="21"/>
      <c r="G694" s="21"/>
      <c r="H694" s="22"/>
    </row>
    <row r="695" spans="1:8" ht="12.75">
      <c r="A695" s="19"/>
      <c r="B695" s="19"/>
      <c r="D695" s="19"/>
      <c r="E695" s="24"/>
      <c r="F695" s="21"/>
      <c r="G695" s="21"/>
      <c r="H695" s="22"/>
    </row>
    <row r="696" spans="1:8" ht="12.75">
      <c r="A696" s="19"/>
      <c r="B696" s="19"/>
      <c r="D696" s="19"/>
      <c r="E696" s="24"/>
      <c r="F696" s="21"/>
      <c r="G696" s="21"/>
      <c r="H696" s="22"/>
    </row>
    <row r="697" spans="1:8" ht="12.75">
      <c r="A697" s="19"/>
      <c r="B697" s="19"/>
      <c r="D697" s="19"/>
      <c r="E697" s="24"/>
      <c r="F697" s="21"/>
      <c r="G697" s="21"/>
      <c r="H697" s="22"/>
    </row>
    <row r="698" spans="1:8" ht="12.75">
      <c r="A698" s="19"/>
      <c r="B698" s="19"/>
      <c r="D698" s="19"/>
      <c r="E698" s="24"/>
      <c r="F698" s="21"/>
      <c r="G698" s="21"/>
      <c r="H698" s="22"/>
    </row>
    <row r="699" spans="1:8" ht="12.75">
      <c r="A699" s="19"/>
      <c r="B699" s="19"/>
      <c r="D699" s="19"/>
      <c r="E699" s="24"/>
      <c r="F699" s="21"/>
      <c r="G699" s="21"/>
      <c r="H699" s="22"/>
    </row>
  </sheetData>
  <sheetProtection/>
  <mergeCells count="85">
    <mergeCell ref="G74:I74"/>
    <mergeCell ref="G75:I75"/>
    <mergeCell ref="J75:K75"/>
    <mergeCell ref="A74:E74"/>
    <mergeCell ref="A75:E75"/>
    <mergeCell ref="G80:I80"/>
    <mergeCell ref="E80:F80"/>
    <mergeCell ref="G81:I81"/>
    <mergeCell ref="D61:E61"/>
    <mergeCell ref="A62:A71"/>
    <mergeCell ref="D62:E62"/>
    <mergeCell ref="D63:E63"/>
    <mergeCell ref="D64:E64"/>
    <mergeCell ref="D65:E65"/>
    <mergeCell ref="D66:E66"/>
    <mergeCell ref="D68:E68"/>
    <mergeCell ref="D69:E69"/>
    <mergeCell ref="D70:E70"/>
    <mergeCell ref="D56:E56"/>
    <mergeCell ref="D57:E57"/>
    <mergeCell ref="D58:E58"/>
    <mergeCell ref="D60:E60"/>
    <mergeCell ref="D67:E67"/>
    <mergeCell ref="D52:E52"/>
    <mergeCell ref="D53:E53"/>
    <mergeCell ref="D54:E54"/>
    <mergeCell ref="D55:E55"/>
    <mergeCell ref="D48:E48"/>
    <mergeCell ref="D49:E49"/>
    <mergeCell ref="D50:E50"/>
    <mergeCell ref="D51:E51"/>
    <mergeCell ref="D46:E46"/>
    <mergeCell ref="D47:E47"/>
    <mergeCell ref="D31:E31"/>
    <mergeCell ref="D32:E32"/>
    <mergeCell ref="D37:E37"/>
    <mergeCell ref="D34:E34"/>
    <mergeCell ref="D35:E35"/>
    <mergeCell ref="D36:E36"/>
    <mergeCell ref="D30:E30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18:E18"/>
    <mergeCell ref="B19:B29"/>
    <mergeCell ref="D19:E19"/>
    <mergeCell ref="D20:E20"/>
    <mergeCell ref="D21:E21"/>
    <mergeCell ref="C23:C28"/>
    <mergeCell ref="D29:E29"/>
    <mergeCell ref="N9:N10"/>
    <mergeCell ref="B11:C11"/>
    <mergeCell ref="D11:E11"/>
    <mergeCell ref="H9:H10"/>
    <mergeCell ref="I9:I10"/>
    <mergeCell ref="J9:J10"/>
    <mergeCell ref="K9:K10"/>
    <mergeCell ref="A9:C10"/>
    <mergeCell ref="G9:G10"/>
    <mergeCell ref="J89:M89"/>
    <mergeCell ref="G82:I82"/>
    <mergeCell ref="G87:I87"/>
    <mergeCell ref="D71:E71"/>
    <mergeCell ref="A83:B83"/>
    <mergeCell ref="A3:E3"/>
    <mergeCell ref="A6:M6"/>
    <mergeCell ref="L9:M9"/>
    <mergeCell ref="D9:E10"/>
    <mergeCell ref="F9:F10"/>
    <mergeCell ref="C83:I83"/>
    <mergeCell ref="D16:E16"/>
    <mergeCell ref="D17:E17"/>
    <mergeCell ref="D33:E33"/>
    <mergeCell ref="A1:F1"/>
    <mergeCell ref="A2:F2"/>
    <mergeCell ref="D13:E13"/>
    <mergeCell ref="D12:E12"/>
    <mergeCell ref="A13:A16"/>
    <mergeCell ref="A18:A30"/>
  </mergeCells>
  <printOptions/>
  <pageMargins left="0.748031496062992" right="0.748031496062992" top="0.78740157480315" bottom="0.62992125984252" header="0.511811023622047" footer="0.511811023622047"/>
  <pageSetup horizontalDpi="600" verticalDpi="600" orientation="landscape" paperSize="9" scale="90" r:id="rId1"/>
  <headerFooter alignWithMargins="0">
    <oddFooter>&amp;CPage &amp;P of &amp;N</oddFooter>
  </headerFooter>
  <rowBreaks count="1" manualBreakCount="1">
    <brk id="44" max="12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D196"/>
  <sheetViews>
    <sheetView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192" sqref="A1:Q192"/>
    </sheetView>
  </sheetViews>
  <sheetFormatPr defaultColWidth="9.140625" defaultRowHeight="12.75"/>
  <cols>
    <col min="1" max="1" width="4.7109375" style="70" customWidth="1"/>
    <col min="2" max="2" width="3.421875" style="70" customWidth="1"/>
    <col min="3" max="3" width="3.7109375" style="70" customWidth="1"/>
    <col min="4" max="4" width="5.8515625" style="70" customWidth="1"/>
    <col min="5" max="5" width="32.421875" style="75" customWidth="1"/>
    <col min="6" max="6" width="6.57421875" style="69" customWidth="1"/>
    <col min="7" max="13" width="13.8515625" style="37" customWidth="1"/>
    <col min="14" max="15" width="12.421875" style="37" customWidth="1"/>
    <col min="16" max="16" width="8.8515625" style="39" customWidth="1"/>
    <col min="17" max="16384" width="9.140625" style="38" customWidth="1"/>
  </cols>
  <sheetData>
    <row r="1" spans="1:16" ht="15">
      <c r="A1" s="358" t="s">
        <v>311</v>
      </c>
      <c r="B1" s="410"/>
      <c r="C1" s="410"/>
      <c r="D1" s="410"/>
      <c r="E1" s="410"/>
      <c r="F1" s="410"/>
      <c r="G1" s="36"/>
      <c r="H1" s="36"/>
      <c r="I1" s="36"/>
      <c r="J1" s="36"/>
      <c r="K1" s="36"/>
      <c r="L1" s="36"/>
      <c r="M1" s="36"/>
      <c r="N1" s="36" t="s">
        <v>91</v>
      </c>
      <c r="O1" s="36"/>
      <c r="P1" s="65"/>
    </row>
    <row r="2" spans="1:89" s="188" customFormat="1" ht="15">
      <c r="A2" s="358" t="s">
        <v>420</v>
      </c>
      <c r="B2" s="410"/>
      <c r="C2" s="410"/>
      <c r="D2" s="410"/>
      <c r="E2" s="410"/>
      <c r="F2" s="410"/>
      <c r="G2" s="8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</row>
    <row r="3" spans="1:96" s="32" customFormat="1" ht="15">
      <c r="A3" s="358"/>
      <c r="B3" s="358"/>
      <c r="C3" s="358"/>
      <c r="D3" s="358"/>
      <c r="E3" s="358"/>
      <c r="F3" s="8"/>
      <c r="G3" s="8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</row>
    <row r="4" spans="1:17" ht="15">
      <c r="A4" s="66"/>
      <c r="B4" s="66"/>
      <c r="C4" s="66"/>
      <c r="D4" s="451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3"/>
    </row>
    <row r="5" spans="1:17" ht="15">
      <c r="A5" s="66"/>
      <c r="B5" s="66"/>
      <c r="C5" s="66"/>
      <c r="D5" s="66"/>
      <c r="E5" s="477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</row>
    <row r="6" spans="1:16" ht="33" customHeight="1">
      <c r="A6" s="450" t="s">
        <v>165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</row>
    <row r="7" spans="1:17" ht="15">
      <c r="A7" s="457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</row>
    <row r="8" spans="1:16" ht="14.25" thickBot="1">
      <c r="A8" s="67"/>
      <c r="B8" s="67"/>
      <c r="C8" s="67"/>
      <c r="D8" s="67"/>
      <c r="E8" s="68"/>
      <c r="F8" s="64"/>
      <c r="G8" s="36"/>
      <c r="H8" s="36"/>
      <c r="I8" s="36"/>
      <c r="J8" s="36"/>
      <c r="K8" s="36"/>
      <c r="L8" s="36"/>
      <c r="M8" s="36"/>
      <c r="N8" s="36"/>
      <c r="O8" s="36"/>
      <c r="P8" s="65" t="s">
        <v>41</v>
      </c>
    </row>
    <row r="9" spans="1:16" ht="25.5" customHeight="1" thickBot="1">
      <c r="A9" s="468"/>
      <c r="B9" s="469"/>
      <c r="C9" s="470"/>
      <c r="D9" s="468" t="s">
        <v>42</v>
      </c>
      <c r="E9" s="483"/>
      <c r="F9" s="465" t="s">
        <v>47</v>
      </c>
      <c r="G9" s="454" t="s">
        <v>341</v>
      </c>
      <c r="H9" s="431" t="s">
        <v>340</v>
      </c>
      <c r="I9" s="432"/>
      <c r="J9" s="433"/>
      <c r="K9" s="456" t="s">
        <v>343</v>
      </c>
      <c r="L9" s="432"/>
      <c r="M9" s="432"/>
      <c r="N9" s="433"/>
      <c r="O9" s="199"/>
      <c r="P9" s="76" t="s">
        <v>4</v>
      </c>
    </row>
    <row r="10" spans="1:16" ht="27" customHeight="1" thickBot="1">
      <c r="A10" s="471"/>
      <c r="B10" s="472"/>
      <c r="C10" s="473"/>
      <c r="D10" s="471"/>
      <c r="E10" s="484"/>
      <c r="F10" s="466"/>
      <c r="G10" s="463"/>
      <c r="H10" s="431" t="s">
        <v>0</v>
      </c>
      <c r="I10" s="433"/>
      <c r="J10" s="454" t="s">
        <v>202</v>
      </c>
      <c r="K10" s="456" t="s">
        <v>281</v>
      </c>
      <c r="L10" s="456"/>
      <c r="M10" s="456"/>
      <c r="N10" s="460"/>
      <c r="O10" s="461" t="s">
        <v>48</v>
      </c>
      <c r="P10" s="461" t="s">
        <v>339</v>
      </c>
    </row>
    <row r="11" spans="1:16" ht="34.5" customHeight="1" thickBot="1">
      <c r="A11" s="474"/>
      <c r="B11" s="475"/>
      <c r="C11" s="476"/>
      <c r="D11" s="474"/>
      <c r="E11" s="485"/>
      <c r="F11" s="467"/>
      <c r="G11" s="464"/>
      <c r="H11" s="231" t="s">
        <v>419</v>
      </c>
      <c r="I11" s="142" t="s">
        <v>342</v>
      </c>
      <c r="J11" s="455"/>
      <c r="K11" s="225" t="s">
        <v>312</v>
      </c>
      <c r="L11" s="142" t="s">
        <v>313</v>
      </c>
      <c r="M11" s="231" t="s">
        <v>314</v>
      </c>
      <c r="N11" s="142" t="s">
        <v>344</v>
      </c>
      <c r="O11" s="462"/>
      <c r="P11" s="482"/>
    </row>
    <row r="12" spans="1:16" ht="13.5" customHeight="1" thickBot="1">
      <c r="A12" s="94">
        <v>0</v>
      </c>
      <c r="B12" s="478">
        <v>1</v>
      </c>
      <c r="C12" s="479"/>
      <c r="D12" s="480">
        <v>2</v>
      </c>
      <c r="E12" s="481"/>
      <c r="F12" s="221">
        <v>3</v>
      </c>
      <c r="G12" s="93" t="s">
        <v>334</v>
      </c>
      <c r="H12" s="206">
        <v>4</v>
      </c>
      <c r="I12" s="93" t="s">
        <v>335</v>
      </c>
      <c r="J12" s="93">
        <v>5</v>
      </c>
      <c r="K12" s="206" t="s">
        <v>336</v>
      </c>
      <c r="L12" s="93" t="s">
        <v>337</v>
      </c>
      <c r="M12" s="206" t="s">
        <v>338</v>
      </c>
      <c r="N12" s="93">
        <v>6</v>
      </c>
      <c r="O12" s="191">
        <v>7</v>
      </c>
      <c r="P12" s="191">
        <v>8</v>
      </c>
    </row>
    <row r="13" spans="1:17" ht="17.25" customHeight="1" thickBot="1">
      <c r="A13" s="98" t="s">
        <v>20</v>
      </c>
      <c r="B13" s="109"/>
      <c r="C13" s="110"/>
      <c r="D13" s="448" t="s">
        <v>345</v>
      </c>
      <c r="E13" s="449"/>
      <c r="F13" s="222">
        <v>1</v>
      </c>
      <c r="G13" s="164">
        <f>G14+G34</f>
        <v>1470</v>
      </c>
      <c r="H13" s="227">
        <f aca="true" t="shared" si="0" ref="H13:N13">H14+H34</f>
        <v>1676</v>
      </c>
      <c r="I13" s="227">
        <f>I14+I34</f>
        <v>1676</v>
      </c>
      <c r="J13" s="164">
        <f t="shared" si="0"/>
        <v>1510</v>
      </c>
      <c r="K13" s="227">
        <f t="shared" si="0"/>
        <v>436</v>
      </c>
      <c r="L13" s="164">
        <f t="shared" si="0"/>
        <v>821</v>
      </c>
      <c r="M13" s="227">
        <f t="shared" si="0"/>
        <v>1228</v>
      </c>
      <c r="N13" s="164">
        <f t="shared" si="0"/>
        <v>1700</v>
      </c>
      <c r="O13" s="246">
        <f>IF(J13,N13/J13*100,0)</f>
        <v>112.58278145695364</v>
      </c>
      <c r="P13" s="313">
        <f>IF(G13,J13/G13*100,0)</f>
        <v>102.72108843537416</v>
      </c>
      <c r="Q13" s="39"/>
    </row>
    <row r="14" spans="1:17" ht="41.25" customHeight="1" thickBot="1">
      <c r="A14" s="438"/>
      <c r="B14" s="111">
        <v>1</v>
      </c>
      <c r="C14" s="80"/>
      <c r="D14" s="448" t="s">
        <v>346</v>
      </c>
      <c r="E14" s="449"/>
      <c r="F14" s="223">
        <v>2</v>
      </c>
      <c r="G14" s="165">
        <f aca="true" t="shared" si="1" ref="G14:N14">G15+G20+G21+G24+G25+G26</f>
        <v>1470</v>
      </c>
      <c r="H14" s="166">
        <f t="shared" si="1"/>
        <v>1676</v>
      </c>
      <c r="I14" s="166">
        <f>I15+I20+I21+I24+I25+I26</f>
        <v>1676</v>
      </c>
      <c r="J14" s="165">
        <f t="shared" si="1"/>
        <v>1510</v>
      </c>
      <c r="K14" s="166">
        <f t="shared" si="1"/>
        <v>436</v>
      </c>
      <c r="L14" s="165">
        <f t="shared" si="1"/>
        <v>821</v>
      </c>
      <c r="M14" s="166">
        <f t="shared" si="1"/>
        <v>1228</v>
      </c>
      <c r="N14" s="165">
        <f t="shared" si="1"/>
        <v>1700</v>
      </c>
      <c r="O14" s="246">
        <f aca="true" t="shared" si="2" ref="O14:O76">IF(J14,N14/J14*100,0)</f>
        <v>112.58278145695364</v>
      </c>
      <c r="P14" s="313">
        <f aca="true" t="shared" si="3" ref="P14:P76">IF(G14,J14/G14*100,0)</f>
        <v>102.72108843537416</v>
      </c>
      <c r="Q14" s="39"/>
    </row>
    <row r="15" spans="1:17" ht="31.5" customHeight="1" thickBot="1">
      <c r="A15" s="438"/>
      <c r="B15" s="439"/>
      <c r="C15" s="80" t="s">
        <v>21</v>
      </c>
      <c r="D15" s="448" t="s">
        <v>347</v>
      </c>
      <c r="E15" s="449"/>
      <c r="F15" s="223">
        <v>3</v>
      </c>
      <c r="G15" s="165">
        <f aca="true" t="shared" si="4" ref="G15:N15">G16+G17+G18+G19</f>
        <v>1470</v>
      </c>
      <c r="H15" s="166">
        <f t="shared" si="4"/>
        <v>1676</v>
      </c>
      <c r="I15" s="166">
        <f>I16+I17+I18+I19</f>
        <v>1676</v>
      </c>
      <c r="J15" s="165">
        <f t="shared" si="4"/>
        <v>1504</v>
      </c>
      <c r="K15" s="166">
        <f t="shared" si="4"/>
        <v>436</v>
      </c>
      <c r="L15" s="165">
        <f t="shared" si="4"/>
        <v>820</v>
      </c>
      <c r="M15" s="166">
        <f t="shared" si="4"/>
        <v>1227</v>
      </c>
      <c r="N15" s="165">
        <f t="shared" si="4"/>
        <v>1699</v>
      </c>
      <c r="O15" s="246">
        <f t="shared" si="2"/>
        <v>112.96542553191489</v>
      </c>
      <c r="P15" s="313">
        <f t="shared" si="3"/>
        <v>102.31292517006803</v>
      </c>
      <c r="Q15" s="39"/>
    </row>
    <row r="16" spans="1:17" ht="15.75" customHeight="1" thickBot="1">
      <c r="A16" s="438"/>
      <c r="B16" s="439"/>
      <c r="C16" s="80"/>
      <c r="D16" s="77" t="s">
        <v>147</v>
      </c>
      <c r="E16" s="203" t="s">
        <v>55</v>
      </c>
      <c r="F16" s="223">
        <v>4</v>
      </c>
      <c r="G16" s="165">
        <v>0</v>
      </c>
      <c r="H16" s="166">
        <v>0</v>
      </c>
      <c r="I16" s="166">
        <v>0</v>
      </c>
      <c r="J16" s="165">
        <v>0</v>
      </c>
      <c r="K16" s="166">
        <v>0</v>
      </c>
      <c r="L16" s="165">
        <v>0</v>
      </c>
      <c r="M16" s="166">
        <v>0</v>
      </c>
      <c r="N16" s="165">
        <v>0</v>
      </c>
      <c r="O16" s="246">
        <f t="shared" si="2"/>
        <v>0</v>
      </c>
      <c r="P16" s="313">
        <f t="shared" si="3"/>
        <v>0</v>
      </c>
      <c r="Q16" s="39"/>
    </row>
    <row r="17" spans="1:17" ht="15.75" customHeight="1" thickBot="1">
      <c r="A17" s="438"/>
      <c r="B17" s="439"/>
      <c r="C17" s="80"/>
      <c r="D17" s="77" t="s">
        <v>148</v>
      </c>
      <c r="E17" s="203" t="s">
        <v>56</v>
      </c>
      <c r="F17" s="223">
        <v>5</v>
      </c>
      <c r="G17" s="165">
        <v>1385</v>
      </c>
      <c r="H17" s="166">
        <v>1592</v>
      </c>
      <c r="I17" s="166">
        <v>1592</v>
      </c>
      <c r="J17" s="165">
        <v>1402</v>
      </c>
      <c r="K17" s="166">
        <v>431</v>
      </c>
      <c r="L17" s="165">
        <v>810</v>
      </c>
      <c r="M17" s="166">
        <v>1182</v>
      </c>
      <c r="N17" s="165">
        <v>1614</v>
      </c>
      <c r="O17" s="246">
        <f t="shared" si="2"/>
        <v>115.1212553495007</v>
      </c>
      <c r="P17" s="313">
        <f t="shared" si="3"/>
        <v>101.22743682310468</v>
      </c>
      <c r="Q17" s="39"/>
    </row>
    <row r="18" spans="1:17" ht="15.75" customHeight="1" thickBot="1">
      <c r="A18" s="438"/>
      <c r="B18" s="439"/>
      <c r="C18" s="80"/>
      <c r="D18" s="77" t="s">
        <v>197</v>
      </c>
      <c r="E18" s="203" t="s">
        <v>57</v>
      </c>
      <c r="F18" s="223">
        <v>6</v>
      </c>
      <c r="G18" s="165">
        <v>0</v>
      </c>
      <c r="H18" s="166">
        <v>0</v>
      </c>
      <c r="I18" s="166">
        <v>0</v>
      </c>
      <c r="J18" s="165">
        <v>0</v>
      </c>
      <c r="K18" s="166">
        <v>0</v>
      </c>
      <c r="L18" s="165">
        <v>0</v>
      </c>
      <c r="M18" s="166">
        <v>0</v>
      </c>
      <c r="N18" s="165">
        <v>0</v>
      </c>
      <c r="O18" s="246">
        <f t="shared" si="2"/>
        <v>0</v>
      </c>
      <c r="P18" s="313">
        <f t="shared" si="3"/>
        <v>0</v>
      </c>
      <c r="Q18" s="39"/>
    </row>
    <row r="19" spans="1:17" ht="15.75" customHeight="1" thickBot="1">
      <c r="A19" s="438"/>
      <c r="B19" s="439"/>
      <c r="C19" s="80"/>
      <c r="D19" s="77" t="s">
        <v>198</v>
      </c>
      <c r="E19" s="203" t="s">
        <v>58</v>
      </c>
      <c r="F19" s="223">
        <v>7</v>
      </c>
      <c r="G19" s="165">
        <v>85</v>
      </c>
      <c r="H19" s="166">
        <v>84</v>
      </c>
      <c r="I19" s="166">
        <v>84</v>
      </c>
      <c r="J19" s="165">
        <v>102</v>
      </c>
      <c r="K19" s="166">
        <v>5</v>
      </c>
      <c r="L19" s="165">
        <v>10</v>
      </c>
      <c r="M19" s="166">
        <v>45</v>
      </c>
      <c r="N19" s="165">
        <v>85</v>
      </c>
      <c r="O19" s="246">
        <f t="shared" si="2"/>
        <v>83.33333333333334</v>
      </c>
      <c r="P19" s="313">
        <f t="shared" si="3"/>
        <v>120</v>
      </c>
      <c r="Q19" s="39"/>
    </row>
    <row r="20" spans="1:17" ht="15.75" customHeight="1" thickBot="1">
      <c r="A20" s="438"/>
      <c r="B20" s="439"/>
      <c r="C20" s="80" t="s">
        <v>22</v>
      </c>
      <c r="D20" s="434" t="s">
        <v>23</v>
      </c>
      <c r="E20" s="435"/>
      <c r="F20" s="223">
        <v>8</v>
      </c>
      <c r="G20" s="165">
        <v>0</v>
      </c>
      <c r="H20" s="166">
        <v>0</v>
      </c>
      <c r="I20" s="166">
        <v>0</v>
      </c>
      <c r="J20" s="165">
        <v>0</v>
      </c>
      <c r="K20" s="166">
        <v>0</v>
      </c>
      <c r="L20" s="165">
        <v>0</v>
      </c>
      <c r="M20" s="166">
        <v>0</v>
      </c>
      <c r="N20" s="165">
        <v>0</v>
      </c>
      <c r="O20" s="246">
        <f t="shared" si="2"/>
        <v>0</v>
      </c>
      <c r="P20" s="313">
        <f t="shared" si="3"/>
        <v>0</v>
      </c>
      <c r="Q20" s="39"/>
    </row>
    <row r="21" spans="1:17" ht="43.5" customHeight="1" thickBot="1">
      <c r="A21" s="438"/>
      <c r="B21" s="439"/>
      <c r="C21" s="80" t="s">
        <v>24</v>
      </c>
      <c r="D21" s="434" t="s">
        <v>348</v>
      </c>
      <c r="E21" s="435"/>
      <c r="F21" s="223">
        <v>9</v>
      </c>
      <c r="G21" s="165">
        <f aca="true" t="shared" si="5" ref="G21:N21">G22+G23</f>
        <v>0</v>
      </c>
      <c r="H21" s="166">
        <f t="shared" si="5"/>
        <v>0</v>
      </c>
      <c r="I21" s="166">
        <f>I22+I23</f>
        <v>0</v>
      </c>
      <c r="J21" s="165">
        <f t="shared" si="5"/>
        <v>0</v>
      </c>
      <c r="K21" s="166">
        <f t="shared" si="5"/>
        <v>0</v>
      </c>
      <c r="L21" s="232">
        <f t="shared" si="5"/>
        <v>0</v>
      </c>
      <c r="M21" s="166">
        <f t="shared" si="5"/>
        <v>0</v>
      </c>
      <c r="N21" s="165">
        <f t="shared" si="5"/>
        <v>0</v>
      </c>
      <c r="O21" s="246">
        <f t="shared" si="2"/>
        <v>0</v>
      </c>
      <c r="P21" s="313">
        <f t="shared" si="3"/>
        <v>0</v>
      </c>
      <c r="Q21" s="39"/>
    </row>
    <row r="22" spans="1:17" ht="27.75" customHeight="1" thickBot="1">
      <c r="A22" s="438"/>
      <c r="B22" s="439"/>
      <c r="C22" s="459"/>
      <c r="D22" s="82" t="s">
        <v>11</v>
      </c>
      <c r="E22" s="210" t="s">
        <v>253</v>
      </c>
      <c r="F22" s="223">
        <v>10</v>
      </c>
      <c r="G22" s="165">
        <v>0</v>
      </c>
      <c r="H22" s="166">
        <v>0</v>
      </c>
      <c r="I22" s="166">
        <v>0</v>
      </c>
      <c r="J22" s="165">
        <v>0</v>
      </c>
      <c r="K22" s="166">
        <v>0</v>
      </c>
      <c r="L22" s="165">
        <v>0</v>
      </c>
      <c r="M22" s="166">
        <v>0</v>
      </c>
      <c r="N22" s="165">
        <v>0</v>
      </c>
      <c r="O22" s="246">
        <f t="shared" si="2"/>
        <v>0</v>
      </c>
      <c r="P22" s="313">
        <f t="shared" si="3"/>
        <v>0</v>
      </c>
      <c r="Q22" s="39"/>
    </row>
    <row r="23" spans="1:17" ht="27.75" customHeight="1" thickBot="1">
      <c r="A23" s="438"/>
      <c r="B23" s="439"/>
      <c r="C23" s="459"/>
      <c r="D23" s="82" t="s">
        <v>12</v>
      </c>
      <c r="E23" s="210" t="s">
        <v>25</v>
      </c>
      <c r="F23" s="223">
        <v>11</v>
      </c>
      <c r="G23" s="165">
        <v>0</v>
      </c>
      <c r="H23" s="166">
        <v>0</v>
      </c>
      <c r="I23" s="166">
        <v>0</v>
      </c>
      <c r="J23" s="165">
        <v>0</v>
      </c>
      <c r="K23" s="166">
        <v>0</v>
      </c>
      <c r="L23" s="165">
        <v>0</v>
      </c>
      <c r="M23" s="166">
        <v>0</v>
      </c>
      <c r="N23" s="165">
        <v>0</v>
      </c>
      <c r="O23" s="246">
        <f t="shared" si="2"/>
        <v>0</v>
      </c>
      <c r="P23" s="313">
        <f t="shared" si="3"/>
        <v>0</v>
      </c>
      <c r="Q23" s="39"/>
    </row>
    <row r="24" spans="1:17" ht="18.75" customHeight="1" thickBot="1">
      <c r="A24" s="438"/>
      <c r="B24" s="439"/>
      <c r="C24" s="80" t="s">
        <v>26</v>
      </c>
      <c r="D24" s="434" t="s">
        <v>254</v>
      </c>
      <c r="E24" s="435"/>
      <c r="F24" s="223">
        <v>12</v>
      </c>
      <c r="G24" s="165">
        <v>0</v>
      </c>
      <c r="H24" s="166">
        <v>0</v>
      </c>
      <c r="I24" s="166">
        <v>0</v>
      </c>
      <c r="J24" s="165">
        <v>0</v>
      </c>
      <c r="K24" s="166">
        <v>0</v>
      </c>
      <c r="L24" s="165">
        <v>0</v>
      </c>
      <c r="M24" s="166">
        <v>0</v>
      </c>
      <c r="N24" s="167">
        <v>0</v>
      </c>
      <c r="O24" s="246">
        <f t="shared" si="2"/>
        <v>0</v>
      </c>
      <c r="P24" s="313">
        <f t="shared" si="3"/>
        <v>0</v>
      </c>
      <c r="Q24" s="39"/>
    </row>
    <row r="25" spans="1:17" ht="27.75" customHeight="1" thickBot="1">
      <c r="A25" s="438"/>
      <c r="B25" s="439"/>
      <c r="C25" s="80" t="s">
        <v>27</v>
      </c>
      <c r="D25" s="434" t="s">
        <v>119</v>
      </c>
      <c r="E25" s="435"/>
      <c r="F25" s="223">
        <v>13</v>
      </c>
      <c r="G25" s="165">
        <v>0</v>
      </c>
      <c r="H25" s="166">
        <v>0</v>
      </c>
      <c r="I25" s="166">
        <v>0</v>
      </c>
      <c r="J25" s="165">
        <v>0</v>
      </c>
      <c r="K25" s="166">
        <v>0</v>
      </c>
      <c r="L25" s="165">
        <v>0</v>
      </c>
      <c r="M25" s="166">
        <v>0</v>
      </c>
      <c r="N25" s="165">
        <v>0</v>
      </c>
      <c r="O25" s="246">
        <f t="shared" si="2"/>
        <v>0</v>
      </c>
      <c r="P25" s="313">
        <f t="shared" si="3"/>
        <v>0</v>
      </c>
      <c r="Q25" s="39"/>
    </row>
    <row r="26" spans="1:17" ht="38.25" customHeight="1" thickBot="1">
      <c r="A26" s="438"/>
      <c r="B26" s="95"/>
      <c r="C26" s="80" t="s">
        <v>33</v>
      </c>
      <c r="D26" s="434" t="s">
        <v>226</v>
      </c>
      <c r="E26" s="435"/>
      <c r="F26" s="223">
        <v>14</v>
      </c>
      <c r="G26" s="165">
        <f aca="true" t="shared" si="6" ref="G26:N26">G27+G28+G31+G32+G33</f>
        <v>0</v>
      </c>
      <c r="H26" s="166">
        <f t="shared" si="6"/>
        <v>0</v>
      </c>
      <c r="I26" s="166">
        <f>I27+I28+I31+I32+I33</f>
        <v>0</v>
      </c>
      <c r="J26" s="165">
        <f t="shared" si="6"/>
        <v>6</v>
      </c>
      <c r="K26" s="166">
        <f t="shared" si="6"/>
        <v>0</v>
      </c>
      <c r="L26" s="165">
        <f t="shared" si="6"/>
        <v>1</v>
      </c>
      <c r="M26" s="166">
        <f t="shared" si="6"/>
        <v>1</v>
      </c>
      <c r="N26" s="165">
        <f t="shared" si="6"/>
        <v>1</v>
      </c>
      <c r="O26" s="246">
        <f t="shared" si="2"/>
        <v>16.666666666666664</v>
      </c>
      <c r="P26" s="313">
        <f t="shared" si="3"/>
        <v>0</v>
      </c>
      <c r="Q26" s="39"/>
    </row>
    <row r="27" spans="1:17" ht="13.5" thickBot="1">
      <c r="A27" s="438"/>
      <c r="B27" s="95"/>
      <c r="C27" s="80"/>
      <c r="D27" s="77" t="s">
        <v>122</v>
      </c>
      <c r="E27" s="203" t="s">
        <v>120</v>
      </c>
      <c r="F27" s="223">
        <v>15</v>
      </c>
      <c r="G27" s="165">
        <v>0</v>
      </c>
      <c r="H27" s="166">
        <v>0</v>
      </c>
      <c r="I27" s="166">
        <v>0</v>
      </c>
      <c r="J27" s="165">
        <v>0</v>
      </c>
      <c r="K27" s="166">
        <v>0</v>
      </c>
      <c r="L27" s="165">
        <v>0</v>
      </c>
      <c r="M27" s="166">
        <v>0</v>
      </c>
      <c r="N27" s="165">
        <v>0</v>
      </c>
      <c r="O27" s="246">
        <f t="shared" si="2"/>
        <v>0</v>
      </c>
      <c r="P27" s="313">
        <f t="shared" si="3"/>
        <v>0</v>
      </c>
      <c r="Q27" s="39"/>
    </row>
    <row r="28" spans="1:17" ht="39.75" thickBot="1">
      <c r="A28" s="438"/>
      <c r="B28" s="95"/>
      <c r="C28" s="80"/>
      <c r="D28" s="77" t="s">
        <v>180</v>
      </c>
      <c r="E28" s="203" t="s">
        <v>349</v>
      </c>
      <c r="F28" s="223">
        <v>16</v>
      </c>
      <c r="G28" s="165">
        <f aca="true" t="shared" si="7" ref="G28:N28">G29+G30</f>
        <v>0</v>
      </c>
      <c r="H28" s="166">
        <f t="shared" si="7"/>
        <v>0</v>
      </c>
      <c r="I28" s="166">
        <f>I29+I30</f>
        <v>0</v>
      </c>
      <c r="J28" s="165">
        <f t="shared" si="7"/>
        <v>0</v>
      </c>
      <c r="K28" s="166">
        <f t="shared" si="7"/>
        <v>0</v>
      </c>
      <c r="L28" s="165">
        <f t="shared" si="7"/>
        <v>0</v>
      </c>
      <c r="M28" s="166">
        <f t="shared" si="7"/>
        <v>0</v>
      </c>
      <c r="N28" s="165">
        <f t="shared" si="7"/>
        <v>0</v>
      </c>
      <c r="O28" s="246">
        <f t="shared" si="2"/>
        <v>0</v>
      </c>
      <c r="P28" s="313">
        <f t="shared" si="3"/>
        <v>0</v>
      </c>
      <c r="Q28" s="39"/>
    </row>
    <row r="29" spans="1:17" ht="13.5" thickBot="1">
      <c r="A29" s="438"/>
      <c r="B29" s="95"/>
      <c r="C29" s="80"/>
      <c r="D29" s="77"/>
      <c r="E29" s="211" t="s">
        <v>255</v>
      </c>
      <c r="F29" s="223">
        <v>17</v>
      </c>
      <c r="G29" s="165">
        <v>0</v>
      </c>
      <c r="H29" s="166">
        <v>0</v>
      </c>
      <c r="I29" s="166">
        <v>0</v>
      </c>
      <c r="J29" s="165">
        <v>0</v>
      </c>
      <c r="K29" s="166">
        <v>0</v>
      </c>
      <c r="L29" s="165">
        <v>0</v>
      </c>
      <c r="M29" s="166">
        <v>0</v>
      </c>
      <c r="N29" s="165">
        <v>0</v>
      </c>
      <c r="O29" s="246">
        <f t="shared" si="2"/>
        <v>0</v>
      </c>
      <c r="P29" s="313">
        <f t="shared" si="3"/>
        <v>0</v>
      </c>
      <c r="Q29" s="39"/>
    </row>
    <row r="30" spans="1:17" ht="13.5" thickBot="1">
      <c r="A30" s="438"/>
      <c r="B30" s="95"/>
      <c r="C30" s="80"/>
      <c r="D30" s="77"/>
      <c r="E30" s="211" t="s">
        <v>199</v>
      </c>
      <c r="F30" s="223">
        <v>18</v>
      </c>
      <c r="G30" s="165">
        <v>0</v>
      </c>
      <c r="H30" s="166">
        <v>0</v>
      </c>
      <c r="I30" s="166">
        <v>0</v>
      </c>
      <c r="J30" s="165">
        <v>0</v>
      </c>
      <c r="K30" s="166">
        <v>0</v>
      </c>
      <c r="L30" s="165">
        <v>0</v>
      </c>
      <c r="M30" s="166">
        <v>0</v>
      </c>
      <c r="N30" s="165">
        <v>0</v>
      </c>
      <c r="O30" s="246">
        <f t="shared" si="2"/>
        <v>0</v>
      </c>
      <c r="P30" s="313">
        <f t="shared" si="3"/>
        <v>0</v>
      </c>
      <c r="Q30" s="39"/>
    </row>
    <row r="31" spans="1:17" ht="13.5" thickBot="1">
      <c r="A31" s="438"/>
      <c r="B31" s="95"/>
      <c r="C31" s="80"/>
      <c r="D31" s="77" t="s">
        <v>182</v>
      </c>
      <c r="E31" s="203" t="s">
        <v>121</v>
      </c>
      <c r="F31" s="223">
        <v>19</v>
      </c>
      <c r="G31" s="165">
        <v>0</v>
      </c>
      <c r="H31" s="166">
        <v>0</v>
      </c>
      <c r="I31" s="166">
        <v>0</v>
      </c>
      <c r="J31" s="165">
        <v>0</v>
      </c>
      <c r="K31" s="166">
        <v>0</v>
      </c>
      <c r="L31" s="165">
        <v>0</v>
      </c>
      <c r="M31" s="166">
        <v>0</v>
      </c>
      <c r="N31" s="165">
        <v>0</v>
      </c>
      <c r="O31" s="246">
        <f t="shared" si="2"/>
        <v>0</v>
      </c>
      <c r="P31" s="313">
        <f t="shared" si="3"/>
        <v>0</v>
      </c>
      <c r="Q31" s="39"/>
    </row>
    <row r="32" spans="1:17" ht="16.5" customHeight="1" thickBot="1">
      <c r="A32" s="438"/>
      <c r="B32" s="95"/>
      <c r="C32" s="80"/>
      <c r="D32" s="77" t="s">
        <v>183</v>
      </c>
      <c r="E32" s="203" t="s">
        <v>104</v>
      </c>
      <c r="F32" s="223">
        <v>20</v>
      </c>
      <c r="G32" s="165">
        <v>0</v>
      </c>
      <c r="H32" s="166">
        <v>0</v>
      </c>
      <c r="I32" s="166">
        <v>0</v>
      </c>
      <c r="J32" s="165">
        <v>0</v>
      </c>
      <c r="K32" s="166">
        <v>0</v>
      </c>
      <c r="L32" s="165">
        <v>0</v>
      </c>
      <c r="M32" s="166">
        <v>0</v>
      </c>
      <c r="N32" s="165">
        <v>0</v>
      </c>
      <c r="O32" s="246">
        <f t="shared" si="2"/>
        <v>0</v>
      </c>
      <c r="P32" s="313">
        <f t="shared" si="3"/>
        <v>0</v>
      </c>
      <c r="Q32" s="39"/>
    </row>
    <row r="33" spans="1:17" ht="16.5" customHeight="1" thickBot="1">
      <c r="A33" s="438"/>
      <c r="B33" s="95"/>
      <c r="C33" s="80"/>
      <c r="D33" s="77" t="s">
        <v>184</v>
      </c>
      <c r="E33" s="203" t="s">
        <v>58</v>
      </c>
      <c r="F33" s="223">
        <v>21</v>
      </c>
      <c r="G33" s="165">
        <v>0</v>
      </c>
      <c r="H33" s="166">
        <v>0</v>
      </c>
      <c r="I33" s="166">
        <v>0</v>
      </c>
      <c r="J33" s="165">
        <v>6</v>
      </c>
      <c r="K33" s="166">
        <v>0</v>
      </c>
      <c r="L33" s="165">
        <v>1</v>
      </c>
      <c r="M33" s="166">
        <v>1</v>
      </c>
      <c r="N33" s="165">
        <v>1</v>
      </c>
      <c r="O33" s="246">
        <f t="shared" si="2"/>
        <v>16.666666666666664</v>
      </c>
      <c r="P33" s="313">
        <f t="shared" si="3"/>
        <v>0</v>
      </c>
      <c r="Q33" s="39"/>
    </row>
    <row r="34" spans="1:17" ht="27" customHeight="1" thickBot="1">
      <c r="A34" s="438"/>
      <c r="B34" s="95">
        <v>2</v>
      </c>
      <c r="C34" s="80"/>
      <c r="D34" s="434" t="s">
        <v>350</v>
      </c>
      <c r="E34" s="435"/>
      <c r="F34" s="223">
        <v>22</v>
      </c>
      <c r="G34" s="165">
        <f aca="true" t="shared" si="8" ref="G34:N34">G35+G36+G37+G38+G39</f>
        <v>0</v>
      </c>
      <c r="H34" s="166">
        <f t="shared" si="8"/>
        <v>0</v>
      </c>
      <c r="I34" s="166">
        <f>I35+I36+I37+I38+I39</f>
        <v>0</v>
      </c>
      <c r="J34" s="165">
        <f t="shared" si="8"/>
        <v>0</v>
      </c>
      <c r="K34" s="166">
        <f t="shared" si="8"/>
        <v>0</v>
      </c>
      <c r="L34" s="165">
        <f t="shared" si="8"/>
        <v>0</v>
      </c>
      <c r="M34" s="166">
        <f t="shared" si="8"/>
        <v>0</v>
      </c>
      <c r="N34" s="165">
        <f t="shared" si="8"/>
        <v>0</v>
      </c>
      <c r="O34" s="246">
        <f t="shared" si="2"/>
        <v>0</v>
      </c>
      <c r="P34" s="313">
        <f t="shared" si="3"/>
        <v>0</v>
      </c>
      <c r="Q34" s="39"/>
    </row>
    <row r="35" spans="1:17" ht="15.75" customHeight="1" thickBot="1">
      <c r="A35" s="438"/>
      <c r="B35" s="439"/>
      <c r="C35" s="80" t="s">
        <v>21</v>
      </c>
      <c r="D35" s="436" t="s">
        <v>28</v>
      </c>
      <c r="E35" s="437"/>
      <c r="F35" s="223">
        <v>23</v>
      </c>
      <c r="G35" s="165">
        <v>0</v>
      </c>
      <c r="H35" s="166">
        <v>0</v>
      </c>
      <c r="I35" s="166">
        <v>0</v>
      </c>
      <c r="J35" s="165">
        <v>0</v>
      </c>
      <c r="K35" s="166">
        <v>0</v>
      </c>
      <c r="L35" s="165">
        <v>0</v>
      </c>
      <c r="M35" s="166">
        <v>0</v>
      </c>
      <c r="N35" s="167">
        <v>0</v>
      </c>
      <c r="O35" s="246">
        <f t="shared" si="2"/>
        <v>0</v>
      </c>
      <c r="P35" s="313">
        <f t="shared" si="3"/>
        <v>0</v>
      </c>
      <c r="Q35" s="39"/>
    </row>
    <row r="36" spans="1:17" ht="20.25" customHeight="1" thickBot="1">
      <c r="A36" s="438"/>
      <c r="B36" s="439"/>
      <c r="C36" s="80" t="s">
        <v>22</v>
      </c>
      <c r="D36" s="436" t="s">
        <v>59</v>
      </c>
      <c r="E36" s="437"/>
      <c r="F36" s="223">
        <v>24</v>
      </c>
      <c r="G36" s="165">
        <v>0</v>
      </c>
      <c r="H36" s="166">
        <v>0</v>
      </c>
      <c r="I36" s="166">
        <v>0</v>
      </c>
      <c r="J36" s="165">
        <v>0</v>
      </c>
      <c r="K36" s="166">
        <v>0</v>
      </c>
      <c r="L36" s="165">
        <v>0</v>
      </c>
      <c r="M36" s="166">
        <v>0</v>
      </c>
      <c r="N36" s="167">
        <v>0</v>
      </c>
      <c r="O36" s="246">
        <f t="shared" si="2"/>
        <v>0</v>
      </c>
      <c r="P36" s="313">
        <f t="shared" si="3"/>
        <v>0</v>
      </c>
      <c r="Q36" s="39"/>
    </row>
    <row r="37" spans="1:17" ht="19.5" customHeight="1" thickBot="1">
      <c r="A37" s="438"/>
      <c r="B37" s="439"/>
      <c r="C37" s="80" t="s">
        <v>24</v>
      </c>
      <c r="D37" s="436" t="s">
        <v>60</v>
      </c>
      <c r="E37" s="437"/>
      <c r="F37" s="223">
        <v>25</v>
      </c>
      <c r="G37" s="165">
        <v>0</v>
      </c>
      <c r="H37" s="166">
        <v>0</v>
      </c>
      <c r="I37" s="166">
        <v>0</v>
      </c>
      <c r="J37" s="165">
        <v>0</v>
      </c>
      <c r="K37" s="166">
        <v>0</v>
      </c>
      <c r="L37" s="165">
        <v>0</v>
      </c>
      <c r="M37" s="166">
        <v>0</v>
      </c>
      <c r="N37" s="167">
        <v>0</v>
      </c>
      <c r="O37" s="246">
        <f t="shared" si="2"/>
        <v>0</v>
      </c>
      <c r="P37" s="313">
        <f t="shared" si="3"/>
        <v>0</v>
      </c>
      <c r="Q37" s="39"/>
    </row>
    <row r="38" spans="1:17" ht="16.5" customHeight="1" thickBot="1">
      <c r="A38" s="438"/>
      <c r="B38" s="439"/>
      <c r="C38" s="80" t="s">
        <v>26</v>
      </c>
      <c r="D38" s="436" t="s">
        <v>29</v>
      </c>
      <c r="E38" s="437"/>
      <c r="F38" s="223">
        <v>26</v>
      </c>
      <c r="G38" s="165">
        <v>0</v>
      </c>
      <c r="H38" s="166">
        <v>0</v>
      </c>
      <c r="I38" s="166">
        <v>0</v>
      </c>
      <c r="J38" s="165">
        <v>0</v>
      </c>
      <c r="K38" s="166">
        <v>0</v>
      </c>
      <c r="L38" s="165">
        <v>0</v>
      </c>
      <c r="M38" s="166">
        <v>0</v>
      </c>
      <c r="N38" s="167">
        <v>0</v>
      </c>
      <c r="O38" s="246">
        <f t="shared" si="2"/>
        <v>0</v>
      </c>
      <c r="P38" s="313">
        <f t="shared" si="3"/>
        <v>0</v>
      </c>
      <c r="Q38" s="39"/>
    </row>
    <row r="39" spans="1:17" ht="17.25" customHeight="1" thickBot="1">
      <c r="A39" s="438"/>
      <c r="B39" s="439"/>
      <c r="C39" s="80" t="s">
        <v>27</v>
      </c>
      <c r="D39" s="436" t="s">
        <v>30</v>
      </c>
      <c r="E39" s="437"/>
      <c r="F39" s="223">
        <v>27</v>
      </c>
      <c r="G39" s="165">
        <v>0</v>
      </c>
      <c r="H39" s="166">
        <v>0</v>
      </c>
      <c r="I39" s="166">
        <v>0</v>
      </c>
      <c r="J39" s="165">
        <v>0</v>
      </c>
      <c r="K39" s="166">
        <v>0</v>
      </c>
      <c r="L39" s="165">
        <v>0</v>
      </c>
      <c r="M39" s="166">
        <v>0</v>
      </c>
      <c r="N39" s="167">
        <v>0</v>
      </c>
      <c r="O39" s="246">
        <f t="shared" si="2"/>
        <v>0</v>
      </c>
      <c r="P39" s="313">
        <f t="shared" si="3"/>
        <v>0</v>
      </c>
      <c r="Q39" s="39"/>
    </row>
    <row r="40" spans="1:17" ht="18" customHeight="1" thickBot="1">
      <c r="A40" s="99" t="s">
        <v>10</v>
      </c>
      <c r="B40" s="442" t="s">
        <v>351</v>
      </c>
      <c r="C40" s="442"/>
      <c r="D40" s="442"/>
      <c r="E40" s="443"/>
      <c r="F40" s="223">
        <v>28</v>
      </c>
      <c r="G40" s="165">
        <f>G41+G142</f>
        <v>1470</v>
      </c>
      <c r="H40" s="166">
        <f aca="true" t="shared" si="9" ref="H40:N40">H41+H142</f>
        <v>1676</v>
      </c>
      <c r="I40" s="166">
        <f>I41+I142</f>
        <v>1676</v>
      </c>
      <c r="J40" s="165">
        <f t="shared" si="9"/>
        <v>1510</v>
      </c>
      <c r="K40" s="166">
        <f t="shared" si="9"/>
        <v>436</v>
      </c>
      <c r="L40" s="165">
        <f t="shared" si="9"/>
        <v>821</v>
      </c>
      <c r="M40" s="166">
        <f t="shared" si="9"/>
        <v>1228</v>
      </c>
      <c r="N40" s="165">
        <f t="shared" si="9"/>
        <v>1700</v>
      </c>
      <c r="O40" s="246">
        <f t="shared" si="2"/>
        <v>112.58278145695364</v>
      </c>
      <c r="P40" s="313">
        <f t="shared" si="3"/>
        <v>102.72108843537416</v>
      </c>
      <c r="Q40" s="39"/>
    </row>
    <row r="41" spans="1:17" ht="27" customHeight="1" thickBot="1">
      <c r="A41" s="438"/>
      <c r="B41" s="95">
        <v>1</v>
      </c>
      <c r="C41" s="448" t="s">
        <v>352</v>
      </c>
      <c r="D41" s="448"/>
      <c r="E41" s="449"/>
      <c r="F41" s="223">
        <v>29</v>
      </c>
      <c r="G41" s="165">
        <f aca="true" t="shared" si="10" ref="G41:N41">G42+G90+G97+G125</f>
        <v>1470</v>
      </c>
      <c r="H41" s="166">
        <f t="shared" si="10"/>
        <v>1676</v>
      </c>
      <c r="I41" s="166">
        <f>I42+I90+I97+I125</f>
        <v>1676</v>
      </c>
      <c r="J41" s="165">
        <f t="shared" si="10"/>
        <v>1506</v>
      </c>
      <c r="K41" s="166">
        <f t="shared" si="10"/>
        <v>436</v>
      </c>
      <c r="L41" s="165">
        <f t="shared" si="10"/>
        <v>820</v>
      </c>
      <c r="M41" s="166">
        <f t="shared" si="10"/>
        <v>1226</v>
      </c>
      <c r="N41" s="165">
        <f t="shared" si="10"/>
        <v>1697</v>
      </c>
      <c r="O41" s="246">
        <f t="shared" si="2"/>
        <v>112.68260292164676</v>
      </c>
      <c r="P41" s="313">
        <f t="shared" si="3"/>
        <v>102.44897959183675</v>
      </c>
      <c r="Q41" s="39"/>
    </row>
    <row r="42" spans="1:17" ht="27.75" customHeight="1" thickBot="1">
      <c r="A42" s="438"/>
      <c r="B42" s="439"/>
      <c r="C42" s="448" t="s">
        <v>353</v>
      </c>
      <c r="D42" s="448"/>
      <c r="E42" s="449"/>
      <c r="F42" s="223">
        <v>30</v>
      </c>
      <c r="G42" s="165">
        <f aca="true" t="shared" si="11" ref="G42:N42">G43+G51+G57</f>
        <v>333</v>
      </c>
      <c r="H42" s="166">
        <f t="shared" si="11"/>
        <v>324</v>
      </c>
      <c r="I42" s="166">
        <f>I43+I51+I57</f>
        <v>324</v>
      </c>
      <c r="J42" s="165">
        <f t="shared" si="11"/>
        <v>204</v>
      </c>
      <c r="K42" s="166">
        <f t="shared" si="11"/>
        <v>43</v>
      </c>
      <c r="L42" s="165">
        <f t="shared" si="11"/>
        <v>122</v>
      </c>
      <c r="M42" s="166">
        <f t="shared" si="11"/>
        <v>196</v>
      </c>
      <c r="N42" s="165">
        <f t="shared" si="11"/>
        <v>284</v>
      </c>
      <c r="O42" s="246">
        <f t="shared" si="2"/>
        <v>139.2156862745098</v>
      </c>
      <c r="P42" s="313">
        <f t="shared" si="3"/>
        <v>61.261261261261254</v>
      </c>
      <c r="Q42" s="39"/>
    </row>
    <row r="43" spans="1:17" ht="42.75" customHeight="1" thickBot="1">
      <c r="A43" s="438"/>
      <c r="B43" s="439"/>
      <c r="C43" s="80" t="s">
        <v>61</v>
      </c>
      <c r="D43" s="448" t="s">
        <v>354</v>
      </c>
      <c r="E43" s="449"/>
      <c r="F43" s="223">
        <v>31</v>
      </c>
      <c r="G43" s="165">
        <f aca="true" t="shared" si="12" ref="G43:N43">G44+G45+G48+G49+G50</f>
        <v>159</v>
      </c>
      <c r="H43" s="166">
        <f t="shared" si="12"/>
        <v>172</v>
      </c>
      <c r="I43" s="166">
        <f>I44+I45+I48+I49+I50</f>
        <v>172</v>
      </c>
      <c r="J43" s="165">
        <f t="shared" si="12"/>
        <v>93</v>
      </c>
      <c r="K43" s="166">
        <f t="shared" si="12"/>
        <v>26</v>
      </c>
      <c r="L43" s="165">
        <f t="shared" si="12"/>
        <v>59</v>
      </c>
      <c r="M43" s="166">
        <f t="shared" si="12"/>
        <v>93</v>
      </c>
      <c r="N43" s="165">
        <f t="shared" si="12"/>
        <v>130</v>
      </c>
      <c r="O43" s="246">
        <f t="shared" si="2"/>
        <v>139.78494623655914</v>
      </c>
      <c r="P43" s="313">
        <f t="shared" si="3"/>
        <v>58.490566037735846</v>
      </c>
      <c r="Q43" s="39"/>
    </row>
    <row r="44" spans="1:17" ht="16.5" customHeight="1" thickBot="1">
      <c r="A44" s="438"/>
      <c r="B44" s="439"/>
      <c r="C44" s="80" t="s">
        <v>21</v>
      </c>
      <c r="D44" s="434" t="s">
        <v>62</v>
      </c>
      <c r="E44" s="435"/>
      <c r="F44" s="223">
        <v>32</v>
      </c>
      <c r="G44" s="165">
        <v>0</v>
      </c>
      <c r="H44" s="166">
        <v>0</v>
      </c>
      <c r="I44" s="166">
        <v>0</v>
      </c>
      <c r="J44" s="165">
        <v>0</v>
      </c>
      <c r="K44" s="166">
        <v>0</v>
      </c>
      <c r="L44" s="165">
        <v>0</v>
      </c>
      <c r="M44" s="166">
        <v>0</v>
      </c>
      <c r="N44" s="165">
        <v>0</v>
      </c>
      <c r="O44" s="246">
        <f t="shared" si="2"/>
        <v>0</v>
      </c>
      <c r="P44" s="313">
        <f t="shared" si="3"/>
        <v>0</v>
      </c>
      <c r="Q44" s="39"/>
    </row>
    <row r="45" spans="1:17" ht="27" customHeight="1" thickBot="1">
      <c r="A45" s="438"/>
      <c r="B45" s="439"/>
      <c r="C45" s="80" t="s">
        <v>22</v>
      </c>
      <c r="D45" s="434" t="s">
        <v>188</v>
      </c>
      <c r="E45" s="435"/>
      <c r="F45" s="223">
        <v>33</v>
      </c>
      <c r="G45" s="165">
        <v>107</v>
      </c>
      <c r="H45" s="166">
        <v>151</v>
      </c>
      <c r="I45" s="166">
        <v>151</v>
      </c>
      <c r="J45" s="165">
        <v>72</v>
      </c>
      <c r="K45" s="166">
        <v>22</v>
      </c>
      <c r="L45" s="165">
        <v>53</v>
      </c>
      <c r="M45" s="166">
        <v>81</v>
      </c>
      <c r="N45" s="165">
        <v>113</v>
      </c>
      <c r="O45" s="246">
        <f t="shared" si="2"/>
        <v>156.94444444444443</v>
      </c>
      <c r="P45" s="313">
        <f t="shared" si="3"/>
        <v>67.28971962616822</v>
      </c>
      <c r="Q45" s="39"/>
    </row>
    <row r="46" spans="1:17" ht="13.5" thickBot="1">
      <c r="A46" s="438"/>
      <c r="B46" s="439"/>
      <c r="C46" s="80"/>
      <c r="D46" s="77" t="s">
        <v>63</v>
      </c>
      <c r="E46" s="203" t="s">
        <v>64</v>
      </c>
      <c r="F46" s="223">
        <v>34</v>
      </c>
      <c r="G46" s="165">
        <v>17</v>
      </c>
      <c r="H46" s="166">
        <v>23</v>
      </c>
      <c r="I46" s="166">
        <v>23</v>
      </c>
      <c r="J46" s="165">
        <v>22</v>
      </c>
      <c r="K46" s="166">
        <v>7</v>
      </c>
      <c r="L46" s="165">
        <v>13</v>
      </c>
      <c r="M46" s="166">
        <v>18</v>
      </c>
      <c r="N46" s="165">
        <v>22</v>
      </c>
      <c r="O46" s="246">
        <f t="shared" si="2"/>
        <v>100</v>
      </c>
      <c r="P46" s="313">
        <f t="shared" si="3"/>
        <v>129.41176470588235</v>
      </c>
      <c r="Q46" s="39"/>
    </row>
    <row r="47" spans="1:17" ht="13.5" thickBot="1">
      <c r="A47" s="438"/>
      <c r="B47" s="439"/>
      <c r="C47" s="80"/>
      <c r="D47" s="77" t="s">
        <v>65</v>
      </c>
      <c r="E47" s="203" t="s">
        <v>66</v>
      </c>
      <c r="F47" s="223">
        <v>35</v>
      </c>
      <c r="G47" s="165">
        <v>22</v>
      </c>
      <c r="H47" s="166">
        <v>33</v>
      </c>
      <c r="I47" s="166">
        <v>33</v>
      </c>
      <c r="J47" s="165">
        <v>24</v>
      </c>
      <c r="K47" s="166">
        <v>7</v>
      </c>
      <c r="L47" s="165">
        <v>15</v>
      </c>
      <c r="M47" s="166">
        <v>26</v>
      </c>
      <c r="N47" s="165">
        <v>33</v>
      </c>
      <c r="O47" s="246">
        <f t="shared" si="2"/>
        <v>137.5</v>
      </c>
      <c r="P47" s="313">
        <f t="shared" si="3"/>
        <v>109.09090909090908</v>
      </c>
      <c r="Q47" s="39"/>
    </row>
    <row r="48" spans="1:17" ht="31.5" customHeight="1" thickBot="1">
      <c r="A48" s="438"/>
      <c r="B48" s="439"/>
      <c r="C48" s="80" t="s">
        <v>24</v>
      </c>
      <c r="D48" s="434" t="s">
        <v>123</v>
      </c>
      <c r="E48" s="435"/>
      <c r="F48" s="223">
        <v>36</v>
      </c>
      <c r="G48" s="165">
        <v>46</v>
      </c>
      <c r="H48" s="166">
        <v>15</v>
      </c>
      <c r="I48" s="166">
        <v>15</v>
      </c>
      <c r="J48" s="165">
        <v>15</v>
      </c>
      <c r="K48" s="166">
        <v>3</v>
      </c>
      <c r="L48" s="165">
        <v>3</v>
      </c>
      <c r="M48" s="166">
        <v>7</v>
      </c>
      <c r="N48" s="165">
        <v>10</v>
      </c>
      <c r="O48" s="246">
        <f t="shared" si="2"/>
        <v>66.66666666666666</v>
      </c>
      <c r="P48" s="313">
        <f t="shared" si="3"/>
        <v>32.608695652173914</v>
      </c>
      <c r="Q48" s="39"/>
    </row>
    <row r="49" spans="1:17" ht="18.75" customHeight="1" thickBot="1">
      <c r="A49" s="438"/>
      <c r="B49" s="439"/>
      <c r="C49" s="80" t="s">
        <v>26</v>
      </c>
      <c r="D49" s="434" t="s">
        <v>124</v>
      </c>
      <c r="E49" s="435"/>
      <c r="F49" s="223">
        <v>37</v>
      </c>
      <c r="G49" s="165">
        <v>6</v>
      </c>
      <c r="H49" s="166">
        <v>6</v>
      </c>
      <c r="I49" s="166">
        <v>6</v>
      </c>
      <c r="J49" s="165">
        <v>6</v>
      </c>
      <c r="K49" s="166">
        <v>1</v>
      </c>
      <c r="L49" s="165">
        <v>3</v>
      </c>
      <c r="M49" s="166">
        <v>5</v>
      </c>
      <c r="N49" s="165">
        <v>7</v>
      </c>
      <c r="O49" s="246">
        <f t="shared" si="2"/>
        <v>116.66666666666667</v>
      </c>
      <c r="P49" s="313">
        <f t="shared" si="3"/>
        <v>100</v>
      </c>
      <c r="Q49" s="39"/>
    </row>
    <row r="50" spans="1:17" ht="18.75" customHeight="1" thickBot="1">
      <c r="A50" s="438"/>
      <c r="B50" s="439"/>
      <c r="C50" s="80" t="s">
        <v>27</v>
      </c>
      <c r="D50" s="434" t="s">
        <v>32</v>
      </c>
      <c r="E50" s="435"/>
      <c r="F50" s="223">
        <v>38</v>
      </c>
      <c r="G50" s="165">
        <v>0</v>
      </c>
      <c r="H50" s="166">
        <v>0</v>
      </c>
      <c r="I50" s="166">
        <v>0</v>
      </c>
      <c r="J50" s="165">
        <v>0</v>
      </c>
      <c r="K50" s="166">
        <v>0</v>
      </c>
      <c r="L50" s="165">
        <v>0</v>
      </c>
      <c r="M50" s="166">
        <v>0</v>
      </c>
      <c r="N50" s="165">
        <v>0</v>
      </c>
      <c r="O50" s="246">
        <f t="shared" si="2"/>
        <v>0</v>
      </c>
      <c r="P50" s="313">
        <f t="shared" si="3"/>
        <v>0</v>
      </c>
      <c r="Q50" s="39"/>
    </row>
    <row r="51" spans="1:17" ht="44.25" customHeight="1" thickBot="1">
      <c r="A51" s="438"/>
      <c r="B51" s="439"/>
      <c r="C51" s="80" t="s">
        <v>67</v>
      </c>
      <c r="D51" s="442" t="s">
        <v>355</v>
      </c>
      <c r="E51" s="443"/>
      <c r="F51" s="223">
        <v>39</v>
      </c>
      <c r="G51" s="165">
        <f aca="true" t="shared" si="13" ref="G51:N51">G52+G53+G56</f>
        <v>23</v>
      </c>
      <c r="H51" s="166">
        <f t="shared" si="13"/>
        <v>28</v>
      </c>
      <c r="I51" s="166">
        <f>I52+I53+I56</f>
        <v>28</v>
      </c>
      <c r="J51" s="165">
        <f t="shared" si="13"/>
        <v>22</v>
      </c>
      <c r="K51" s="166">
        <f t="shared" si="13"/>
        <v>6</v>
      </c>
      <c r="L51" s="165">
        <f t="shared" si="13"/>
        <v>18</v>
      </c>
      <c r="M51" s="166">
        <f t="shared" si="13"/>
        <v>26</v>
      </c>
      <c r="N51" s="165">
        <f t="shared" si="13"/>
        <v>33</v>
      </c>
      <c r="O51" s="246">
        <f t="shared" si="2"/>
        <v>150</v>
      </c>
      <c r="P51" s="313">
        <f t="shared" si="3"/>
        <v>95.65217391304348</v>
      </c>
      <c r="Q51" s="39"/>
    </row>
    <row r="52" spans="1:17" ht="23.25" customHeight="1" thickBot="1">
      <c r="A52" s="438"/>
      <c r="B52" s="439"/>
      <c r="C52" s="80" t="s">
        <v>21</v>
      </c>
      <c r="D52" s="436" t="s">
        <v>68</v>
      </c>
      <c r="E52" s="437"/>
      <c r="F52" s="223">
        <v>40</v>
      </c>
      <c r="G52" s="165">
        <v>6</v>
      </c>
      <c r="H52" s="166">
        <v>10</v>
      </c>
      <c r="I52" s="166">
        <v>10</v>
      </c>
      <c r="J52" s="165">
        <v>8</v>
      </c>
      <c r="K52" s="166">
        <v>1</v>
      </c>
      <c r="L52" s="165">
        <v>5</v>
      </c>
      <c r="M52" s="166">
        <v>7</v>
      </c>
      <c r="N52" s="165">
        <v>10</v>
      </c>
      <c r="O52" s="246">
        <f t="shared" si="2"/>
        <v>125</v>
      </c>
      <c r="P52" s="313">
        <f t="shared" si="3"/>
        <v>133.33333333333331</v>
      </c>
      <c r="Q52" s="39"/>
    </row>
    <row r="53" spans="1:17" ht="23.25" customHeight="1" thickBot="1">
      <c r="A53" s="438"/>
      <c r="B53" s="439"/>
      <c r="C53" s="80" t="s">
        <v>69</v>
      </c>
      <c r="D53" s="442" t="s">
        <v>356</v>
      </c>
      <c r="E53" s="443"/>
      <c r="F53" s="223">
        <v>41</v>
      </c>
      <c r="G53" s="165">
        <f aca="true" t="shared" si="14" ref="G53:N53">G54+G55</f>
        <v>0</v>
      </c>
      <c r="H53" s="166">
        <f t="shared" si="14"/>
        <v>0</v>
      </c>
      <c r="I53" s="166">
        <f>I54+I55</f>
        <v>0</v>
      </c>
      <c r="J53" s="165">
        <f t="shared" si="14"/>
        <v>0</v>
      </c>
      <c r="K53" s="166">
        <f t="shared" si="14"/>
        <v>0</v>
      </c>
      <c r="L53" s="165">
        <f t="shared" si="14"/>
        <v>0</v>
      </c>
      <c r="M53" s="166">
        <f t="shared" si="14"/>
        <v>0</v>
      </c>
      <c r="N53" s="165">
        <f t="shared" si="14"/>
        <v>0</v>
      </c>
      <c r="O53" s="246">
        <f t="shared" si="2"/>
        <v>0</v>
      </c>
      <c r="P53" s="313">
        <f t="shared" si="3"/>
        <v>0</v>
      </c>
      <c r="Q53" s="39"/>
    </row>
    <row r="54" spans="1:17" ht="29.25" customHeight="1" thickBot="1">
      <c r="A54" s="438"/>
      <c r="B54" s="439"/>
      <c r="C54" s="80"/>
      <c r="D54" s="83" t="s">
        <v>63</v>
      </c>
      <c r="E54" s="212" t="s">
        <v>70</v>
      </c>
      <c r="F54" s="223">
        <v>42</v>
      </c>
      <c r="G54" s="165">
        <v>0</v>
      </c>
      <c r="H54" s="166">
        <v>0</v>
      </c>
      <c r="I54" s="166">
        <v>0</v>
      </c>
      <c r="J54" s="165">
        <v>0</v>
      </c>
      <c r="K54" s="166">
        <v>0</v>
      </c>
      <c r="L54" s="165">
        <v>0</v>
      </c>
      <c r="M54" s="166">
        <v>0</v>
      </c>
      <c r="N54" s="165">
        <v>0</v>
      </c>
      <c r="O54" s="246">
        <f t="shared" si="2"/>
        <v>0</v>
      </c>
      <c r="P54" s="313">
        <f t="shared" si="3"/>
        <v>0</v>
      </c>
      <c r="Q54" s="39"/>
    </row>
    <row r="55" spans="1:17" ht="21" customHeight="1" thickBot="1">
      <c r="A55" s="438"/>
      <c r="B55" s="439"/>
      <c r="C55" s="80"/>
      <c r="D55" s="83" t="s">
        <v>65</v>
      </c>
      <c r="E55" s="212" t="s">
        <v>71</v>
      </c>
      <c r="F55" s="223">
        <v>43</v>
      </c>
      <c r="G55" s="165">
        <v>0</v>
      </c>
      <c r="H55" s="166">
        <v>0</v>
      </c>
      <c r="I55" s="166">
        <v>0</v>
      </c>
      <c r="J55" s="165">
        <v>0</v>
      </c>
      <c r="K55" s="166">
        <v>0</v>
      </c>
      <c r="L55" s="165">
        <v>0</v>
      </c>
      <c r="M55" s="166">
        <v>0</v>
      </c>
      <c r="N55" s="165">
        <v>0</v>
      </c>
      <c r="O55" s="246">
        <f t="shared" si="2"/>
        <v>0</v>
      </c>
      <c r="P55" s="313">
        <f t="shared" si="3"/>
        <v>0</v>
      </c>
      <c r="Q55" s="39"/>
    </row>
    <row r="56" spans="1:17" ht="18.75" customHeight="1" thickBot="1">
      <c r="A56" s="438"/>
      <c r="B56" s="439"/>
      <c r="C56" s="80" t="s">
        <v>24</v>
      </c>
      <c r="D56" s="436" t="s">
        <v>72</v>
      </c>
      <c r="E56" s="437"/>
      <c r="F56" s="223">
        <v>44</v>
      </c>
      <c r="G56" s="165">
        <v>17</v>
      </c>
      <c r="H56" s="166">
        <v>18</v>
      </c>
      <c r="I56" s="166">
        <v>18</v>
      </c>
      <c r="J56" s="165">
        <v>14</v>
      </c>
      <c r="K56" s="166">
        <v>5</v>
      </c>
      <c r="L56" s="165">
        <v>13</v>
      </c>
      <c r="M56" s="166">
        <v>19</v>
      </c>
      <c r="N56" s="165">
        <v>23</v>
      </c>
      <c r="O56" s="246">
        <f t="shared" si="2"/>
        <v>164.28571428571428</v>
      </c>
      <c r="P56" s="313">
        <f t="shared" si="3"/>
        <v>82.35294117647058</v>
      </c>
      <c r="Q56" s="39"/>
    </row>
    <row r="57" spans="1:17" ht="58.5" customHeight="1" thickBot="1">
      <c r="A57" s="438"/>
      <c r="B57" s="439"/>
      <c r="C57" s="80" t="s">
        <v>125</v>
      </c>
      <c r="D57" s="442" t="s">
        <v>357</v>
      </c>
      <c r="E57" s="443"/>
      <c r="F57" s="223">
        <v>45</v>
      </c>
      <c r="G57" s="165">
        <f aca="true" t="shared" si="15" ref="G57:N57">G58+G59+G61+G68+G73+G74+G78+G79+G80+G89</f>
        <v>151</v>
      </c>
      <c r="H57" s="166">
        <f t="shared" si="15"/>
        <v>124</v>
      </c>
      <c r="I57" s="166">
        <f>I58+I59+I61+I68+I73+I74+I78+I79+I80+I89</f>
        <v>124</v>
      </c>
      <c r="J57" s="165">
        <f t="shared" si="15"/>
        <v>89</v>
      </c>
      <c r="K57" s="166">
        <f t="shared" si="15"/>
        <v>11</v>
      </c>
      <c r="L57" s="165">
        <f t="shared" si="15"/>
        <v>45</v>
      </c>
      <c r="M57" s="166">
        <f t="shared" si="15"/>
        <v>77</v>
      </c>
      <c r="N57" s="165">
        <f t="shared" si="15"/>
        <v>121</v>
      </c>
      <c r="O57" s="246">
        <f t="shared" si="2"/>
        <v>135.95505617977528</v>
      </c>
      <c r="P57" s="313">
        <f t="shared" si="3"/>
        <v>58.94039735099338</v>
      </c>
      <c r="Q57" s="39"/>
    </row>
    <row r="58" spans="1:17" ht="22.5" customHeight="1" thickBot="1">
      <c r="A58" s="438"/>
      <c r="B58" s="439"/>
      <c r="C58" s="80" t="s">
        <v>21</v>
      </c>
      <c r="D58" s="436" t="s">
        <v>126</v>
      </c>
      <c r="E58" s="437"/>
      <c r="F58" s="223">
        <v>46</v>
      </c>
      <c r="G58" s="165">
        <v>0</v>
      </c>
      <c r="H58" s="166">
        <v>0</v>
      </c>
      <c r="I58" s="166">
        <v>0</v>
      </c>
      <c r="J58" s="165">
        <v>0</v>
      </c>
      <c r="K58" s="166">
        <v>0</v>
      </c>
      <c r="L58" s="165">
        <v>0</v>
      </c>
      <c r="M58" s="166">
        <v>0</v>
      </c>
      <c r="N58" s="165">
        <v>0</v>
      </c>
      <c r="O58" s="246">
        <f t="shared" si="2"/>
        <v>0</v>
      </c>
      <c r="P58" s="313">
        <f t="shared" si="3"/>
        <v>0</v>
      </c>
      <c r="Q58" s="39"/>
    </row>
    <row r="59" spans="1:17" ht="30" customHeight="1" thickBot="1">
      <c r="A59" s="438"/>
      <c r="B59" s="439"/>
      <c r="C59" s="80" t="s">
        <v>22</v>
      </c>
      <c r="D59" s="436" t="s">
        <v>127</v>
      </c>
      <c r="E59" s="437"/>
      <c r="F59" s="223">
        <v>47</v>
      </c>
      <c r="G59" s="165">
        <v>0</v>
      </c>
      <c r="H59" s="166">
        <v>0</v>
      </c>
      <c r="I59" s="166">
        <v>0</v>
      </c>
      <c r="J59" s="165">
        <v>0</v>
      </c>
      <c r="K59" s="166">
        <v>0</v>
      </c>
      <c r="L59" s="165">
        <v>0</v>
      </c>
      <c r="M59" s="166">
        <v>0</v>
      </c>
      <c r="N59" s="165">
        <v>0</v>
      </c>
      <c r="O59" s="246">
        <f t="shared" si="2"/>
        <v>0</v>
      </c>
      <c r="P59" s="313">
        <f t="shared" si="3"/>
        <v>0</v>
      </c>
      <c r="Q59" s="39"/>
    </row>
    <row r="60" spans="1:17" ht="27" thickBot="1">
      <c r="A60" s="438"/>
      <c r="B60" s="439"/>
      <c r="C60" s="80"/>
      <c r="D60" s="84" t="s">
        <v>63</v>
      </c>
      <c r="E60" s="213" t="s">
        <v>73</v>
      </c>
      <c r="F60" s="223">
        <v>48</v>
      </c>
      <c r="G60" s="165">
        <v>0</v>
      </c>
      <c r="H60" s="166">
        <v>0</v>
      </c>
      <c r="I60" s="166">
        <v>0</v>
      </c>
      <c r="J60" s="165">
        <v>0</v>
      </c>
      <c r="K60" s="166">
        <v>0</v>
      </c>
      <c r="L60" s="165">
        <v>0</v>
      </c>
      <c r="M60" s="166">
        <v>0</v>
      </c>
      <c r="N60" s="165">
        <v>0</v>
      </c>
      <c r="O60" s="246">
        <f t="shared" si="2"/>
        <v>0</v>
      </c>
      <c r="P60" s="313">
        <f t="shared" si="3"/>
        <v>0</v>
      </c>
      <c r="Q60" s="39"/>
    </row>
    <row r="61" spans="1:17" ht="28.5" customHeight="1" thickBot="1">
      <c r="A61" s="438"/>
      <c r="B61" s="439"/>
      <c r="C61" s="80" t="s">
        <v>24</v>
      </c>
      <c r="D61" s="436" t="s">
        <v>227</v>
      </c>
      <c r="E61" s="437"/>
      <c r="F61" s="223">
        <v>49</v>
      </c>
      <c r="G61" s="165">
        <f aca="true" t="shared" si="16" ref="G61:N61">G62+G64</f>
        <v>0</v>
      </c>
      <c r="H61" s="166">
        <f t="shared" si="16"/>
        <v>0</v>
      </c>
      <c r="I61" s="166">
        <f>I62+I64</f>
        <v>0</v>
      </c>
      <c r="J61" s="165">
        <f t="shared" si="16"/>
        <v>0</v>
      </c>
      <c r="K61" s="166">
        <f t="shared" si="16"/>
        <v>0</v>
      </c>
      <c r="L61" s="165">
        <f t="shared" si="16"/>
        <v>0</v>
      </c>
      <c r="M61" s="166">
        <f t="shared" si="16"/>
        <v>0</v>
      </c>
      <c r="N61" s="165">
        <f t="shared" si="16"/>
        <v>0</v>
      </c>
      <c r="O61" s="246">
        <f t="shared" si="2"/>
        <v>0</v>
      </c>
      <c r="P61" s="313">
        <f t="shared" si="3"/>
        <v>0</v>
      </c>
      <c r="Q61" s="39"/>
    </row>
    <row r="62" spans="1:17" ht="20.25" customHeight="1" thickBot="1">
      <c r="A62" s="438"/>
      <c r="B62" s="439"/>
      <c r="C62" s="80"/>
      <c r="D62" s="84" t="s">
        <v>118</v>
      </c>
      <c r="E62" s="213" t="s">
        <v>152</v>
      </c>
      <c r="F62" s="223">
        <v>50</v>
      </c>
      <c r="G62" s="165">
        <v>0</v>
      </c>
      <c r="H62" s="166">
        <v>0</v>
      </c>
      <c r="I62" s="166">
        <v>0</v>
      </c>
      <c r="J62" s="165">
        <v>0</v>
      </c>
      <c r="K62" s="166">
        <v>0</v>
      </c>
      <c r="L62" s="165">
        <v>0</v>
      </c>
      <c r="M62" s="166">
        <v>0</v>
      </c>
      <c r="N62" s="165">
        <v>0</v>
      </c>
      <c r="O62" s="246">
        <f t="shared" si="2"/>
        <v>0</v>
      </c>
      <c r="P62" s="313">
        <f t="shared" si="3"/>
        <v>0</v>
      </c>
      <c r="Q62" s="39"/>
    </row>
    <row r="63" spans="1:17" ht="39.75" customHeight="1" thickBot="1">
      <c r="A63" s="438"/>
      <c r="B63" s="439"/>
      <c r="C63" s="80"/>
      <c r="D63" s="84"/>
      <c r="E63" s="214" t="s">
        <v>256</v>
      </c>
      <c r="F63" s="223">
        <v>51</v>
      </c>
      <c r="G63" s="165">
        <v>0</v>
      </c>
      <c r="H63" s="166">
        <v>0</v>
      </c>
      <c r="I63" s="166">
        <v>0</v>
      </c>
      <c r="J63" s="165">
        <v>0</v>
      </c>
      <c r="K63" s="166">
        <v>0</v>
      </c>
      <c r="L63" s="165">
        <v>0</v>
      </c>
      <c r="M63" s="166">
        <v>0</v>
      </c>
      <c r="N63" s="165">
        <v>0</v>
      </c>
      <c r="O63" s="246">
        <f t="shared" si="2"/>
        <v>0</v>
      </c>
      <c r="P63" s="313">
        <f t="shared" si="3"/>
        <v>0</v>
      </c>
      <c r="Q63" s="39"/>
    </row>
    <row r="64" spans="1:17" ht="28.5" customHeight="1" thickBot="1">
      <c r="A64" s="438"/>
      <c r="B64" s="439"/>
      <c r="C64" s="80"/>
      <c r="D64" s="84" t="s">
        <v>128</v>
      </c>
      <c r="E64" s="213" t="s">
        <v>153</v>
      </c>
      <c r="F64" s="223">
        <v>52</v>
      </c>
      <c r="G64" s="165">
        <v>0</v>
      </c>
      <c r="H64" s="166">
        <v>0</v>
      </c>
      <c r="I64" s="166">
        <v>0</v>
      </c>
      <c r="J64" s="165">
        <v>0</v>
      </c>
      <c r="K64" s="166">
        <v>0</v>
      </c>
      <c r="L64" s="165">
        <v>0</v>
      </c>
      <c r="M64" s="166">
        <v>0</v>
      </c>
      <c r="N64" s="165">
        <v>0</v>
      </c>
      <c r="O64" s="246">
        <f t="shared" si="2"/>
        <v>0</v>
      </c>
      <c r="P64" s="313">
        <f t="shared" si="3"/>
        <v>0</v>
      </c>
      <c r="Q64" s="39"/>
    </row>
    <row r="65" spans="1:17" ht="55.5" customHeight="1" thickBot="1">
      <c r="A65" s="438"/>
      <c r="B65" s="439"/>
      <c r="C65" s="80"/>
      <c r="D65" s="84"/>
      <c r="E65" s="214" t="s">
        <v>257</v>
      </c>
      <c r="F65" s="223">
        <v>53</v>
      </c>
      <c r="G65" s="165">
        <v>0</v>
      </c>
      <c r="H65" s="166">
        <v>0</v>
      </c>
      <c r="I65" s="166">
        <v>0</v>
      </c>
      <c r="J65" s="165">
        <v>0</v>
      </c>
      <c r="K65" s="166">
        <v>0</v>
      </c>
      <c r="L65" s="165">
        <v>0</v>
      </c>
      <c r="M65" s="166">
        <v>0</v>
      </c>
      <c r="N65" s="165">
        <v>0</v>
      </c>
      <c r="O65" s="246">
        <f t="shared" si="2"/>
        <v>0</v>
      </c>
      <c r="P65" s="313">
        <f t="shared" si="3"/>
        <v>0</v>
      </c>
      <c r="Q65" s="39"/>
    </row>
    <row r="66" spans="1:17" ht="67.5" customHeight="1" thickBot="1">
      <c r="A66" s="438"/>
      <c r="B66" s="439"/>
      <c r="C66" s="80"/>
      <c r="D66" s="84"/>
      <c r="E66" s="214" t="s">
        <v>258</v>
      </c>
      <c r="F66" s="223">
        <v>54</v>
      </c>
      <c r="G66" s="165">
        <v>0</v>
      </c>
      <c r="H66" s="166"/>
      <c r="I66" s="166"/>
      <c r="J66" s="165">
        <v>0</v>
      </c>
      <c r="K66" s="166">
        <v>0</v>
      </c>
      <c r="L66" s="165">
        <v>0</v>
      </c>
      <c r="M66" s="166">
        <v>0</v>
      </c>
      <c r="N66" s="165">
        <v>0</v>
      </c>
      <c r="O66" s="246">
        <f t="shared" si="2"/>
        <v>0</v>
      </c>
      <c r="P66" s="313">
        <f t="shared" si="3"/>
        <v>0</v>
      </c>
      <c r="Q66" s="39"/>
    </row>
    <row r="67" spans="1:17" ht="16.5" customHeight="1" thickBot="1">
      <c r="A67" s="438"/>
      <c r="B67" s="439"/>
      <c r="C67" s="80"/>
      <c r="D67" s="84"/>
      <c r="E67" s="214" t="s">
        <v>189</v>
      </c>
      <c r="F67" s="223">
        <v>55</v>
      </c>
      <c r="G67" s="168">
        <v>0</v>
      </c>
      <c r="H67" s="205">
        <v>0</v>
      </c>
      <c r="I67" s="205">
        <v>0</v>
      </c>
      <c r="J67" s="168">
        <v>0</v>
      </c>
      <c r="K67" s="166">
        <v>0</v>
      </c>
      <c r="L67" s="165">
        <v>0</v>
      </c>
      <c r="M67" s="166">
        <v>0</v>
      </c>
      <c r="N67" s="165">
        <v>0</v>
      </c>
      <c r="O67" s="246">
        <f t="shared" si="2"/>
        <v>0</v>
      </c>
      <c r="P67" s="313">
        <f t="shared" si="3"/>
        <v>0</v>
      </c>
      <c r="Q67" s="39"/>
    </row>
    <row r="68" spans="1:17" ht="38.25" customHeight="1" thickBot="1">
      <c r="A68" s="438"/>
      <c r="B68" s="439"/>
      <c r="C68" s="80" t="s">
        <v>26</v>
      </c>
      <c r="D68" s="448" t="s">
        <v>358</v>
      </c>
      <c r="E68" s="449"/>
      <c r="F68" s="223">
        <v>56</v>
      </c>
      <c r="G68" s="165">
        <f aca="true" t="shared" si="17" ref="G68:M68">G69+G70+G72</f>
        <v>0</v>
      </c>
      <c r="H68" s="166">
        <f t="shared" si="17"/>
        <v>0</v>
      </c>
      <c r="I68" s="166">
        <f>I69+I70+I72</f>
        <v>0</v>
      </c>
      <c r="J68" s="165">
        <f t="shared" si="17"/>
        <v>0</v>
      </c>
      <c r="K68" s="166">
        <v>0</v>
      </c>
      <c r="L68" s="165">
        <f t="shared" si="17"/>
        <v>0</v>
      </c>
      <c r="M68" s="166">
        <f t="shared" si="17"/>
        <v>0</v>
      </c>
      <c r="N68" s="165">
        <v>0</v>
      </c>
      <c r="O68" s="246">
        <f t="shared" si="2"/>
        <v>0</v>
      </c>
      <c r="P68" s="313">
        <f t="shared" si="3"/>
        <v>0</v>
      </c>
      <c r="Q68" s="39"/>
    </row>
    <row r="69" spans="1:17" ht="29.25" customHeight="1" thickBot="1">
      <c r="A69" s="438"/>
      <c r="B69" s="439"/>
      <c r="C69" s="80"/>
      <c r="D69" s="77" t="s">
        <v>190</v>
      </c>
      <c r="E69" s="214" t="s">
        <v>288</v>
      </c>
      <c r="F69" s="223">
        <v>57</v>
      </c>
      <c r="G69" s="165">
        <v>0</v>
      </c>
      <c r="H69" s="166">
        <v>0</v>
      </c>
      <c r="I69" s="166">
        <v>0</v>
      </c>
      <c r="J69" s="165">
        <v>0</v>
      </c>
      <c r="K69" s="166">
        <v>0</v>
      </c>
      <c r="L69" s="165">
        <v>0</v>
      </c>
      <c r="M69" s="166">
        <v>0</v>
      </c>
      <c r="N69" s="165">
        <v>0</v>
      </c>
      <c r="O69" s="246">
        <f t="shared" si="2"/>
        <v>0</v>
      </c>
      <c r="P69" s="313">
        <f t="shared" si="3"/>
        <v>0</v>
      </c>
      <c r="Q69" s="39"/>
    </row>
    <row r="70" spans="1:17" ht="41.25" customHeight="1" thickBot="1">
      <c r="A70" s="438"/>
      <c r="B70" s="439"/>
      <c r="C70" s="80"/>
      <c r="D70" s="77" t="s">
        <v>191</v>
      </c>
      <c r="E70" s="214" t="s">
        <v>289</v>
      </c>
      <c r="F70" s="223">
        <v>58</v>
      </c>
      <c r="G70" s="165">
        <v>0</v>
      </c>
      <c r="H70" s="166">
        <v>0</v>
      </c>
      <c r="I70" s="166">
        <v>0</v>
      </c>
      <c r="J70" s="165">
        <v>0</v>
      </c>
      <c r="K70" s="166">
        <v>0</v>
      </c>
      <c r="L70" s="165">
        <v>0</v>
      </c>
      <c r="M70" s="166">
        <v>0</v>
      </c>
      <c r="N70" s="165">
        <v>0</v>
      </c>
      <c r="O70" s="246">
        <f t="shared" si="2"/>
        <v>0</v>
      </c>
      <c r="P70" s="313">
        <f t="shared" si="3"/>
        <v>0</v>
      </c>
      <c r="Q70" s="39"/>
    </row>
    <row r="71" spans="1:17" ht="21" customHeight="1" thickBot="1">
      <c r="A71" s="438"/>
      <c r="B71" s="439"/>
      <c r="C71" s="80"/>
      <c r="D71" s="77" t="s">
        <v>192</v>
      </c>
      <c r="E71" s="214" t="s">
        <v>290</v>
      </c>
      <c r="F71" s="223">
        <v>59</v>
      </c>
      <c r="G71" s="165">
        <v>0</v>
      </c>
      <c r="H71" s="166">
        <v>0</v>
      </c>
      <c r="I71" s="166">
        <v>0</v>
      </c>
      <c r="J71" s="165">
        <v>0</v>
      </c>
      <c r="K71" s="166">
        <v>0</v>
      </c>
      <c r="L71" s="165">
        <v>0</v>
      </c>
      <c r="M71" s="166">
        <v>0</v>
      </c>
      <c r="N71" s="165">
        <v>0</v>
      </c>
      <c r="O71" s="246">
        <f t="shared" si="2"/>
        <v>0</v>
      </c>
      <c r="P71" s="313">
        <f t="shared" si="3"/>
        <v>0</v>
      </c>
      <c r="Q71" s="39"/>
    </row>
    <row r="72" spans="1:17" ht="27.75" customHeight="1" thickBot="1">
      <c r="A72" s="438"/>
      <c r="B72" s="439"/>
      <c r="C72" s="80"/>
      <c r="D72" s="77" t="s">
        <v>193</v>
      </c>
      <c r="E72" s="214" t="s">
        <v>291</v>
      </c>
      <c r="F72" s="223">
        <v>60</v>
      </c>
      <c r="G72" s="165">
        <v>0</v>
      </c>
      <c r="H72" s="166">
        <v>0</v>
      </c>
      <c r="I72" s="166">
        <v>0</v>
      </c>
      <c r="J72" s="165">
        <v>0</v>
      </c>
      <c r="K72" s="166">
        <v>0</v>
      </c>
      <c r="L72" s="165">
        <v>0</v>
      </c>
      <c r="M72" s="166">
        <v>0</v>
      </c>
      <c r="N72" s="165">
        <v>0</v>
      </c>
      <c r="O72" s="246">
        <f t="shared" si="2"/>
        <v>0</v>
      </c>
      <c r="P72" s="313">
        <f t="shared" si="3"/>
        <v>0</v>
      </c>
      <c r="Q72" s="39"/>
    </row>
    <row r="73" spans="1:17" ht="27.75" customHeight="1" thickBot="1">
      <c r="A73" s="438"/>
      <c r="B73" s="439"/>
      <c r="C73" s="80" t="s">
        <v>27</v>
      </c>
      <c r="D73" s="434" t="s">
        <v>129</v>
      </c>
      <c r="E73" s="435"/>
      <c r="F73" s="223">
        <v>61</v>
      </c>
      <c r="G73" s="165">
        <v>32</v>
      </c>
      <c r="H73" s="166">
        <v>6</v>
      </c>
      <c r="I73" s="166">
        <v>6</v>
      </c>
      <c r="J73" s="165">
        <v>3</v>
      </c>
      <c r="K73" s="166">
        <v>0</v>
      </c>
      <c r="L73" s="165">
        <v>2</v>
      </c>
      <c r="M73" s="166">
        <v>2</v>
      </c>
      <c r="N73" s="165">
        <v>5</v>
      </c>
      <c r="O73" s="246">
        <f t="shared" si="2"/>
        <v>166.66666666666669</v>
      </c>
      <c r="P73" s="313">
        <f t="shared" si="3"/>
        <v>9.375</v>
      </c>
      <c r="Q73" s="39"/>
    </row>
    <row r="74" spans="1:17" ht="29.25" customHeight="1" thickBot="1">
      <c r="A74" s="438"/>
      <c r="B74" s="439"/>
      <c r="C74" s="80" t="s">
        <v>33</v>
      </c>
      <c r="D74" s="434" t="s">
        <v>259</v>
      </c>
      <c r="E74" s="435"/>
      <c r="F74" s="223">
        <v>62</v>
      </c>
      <c r="G74" s="165">
        <v>15</v>
      </c>
      <c r="H74" s="166">
        <v>24</v>
      </c>
      <c r="I74" s="166">
        <v>24</v>
      </c>
      <c r="J74" s="165">
        <v>17</v>
      </c>
      <c r="K74" s="166">
        <v>3</v>
      </c>
      <c r="L74" s="165">
        <v>13</v>
      </c>
      <c r="M74" s="166">
        <v>19</v>
      </c>
      <c r="N74" s="165">
        <v>25</v>
      </c>
      <c r="O74" s="246">
        <f t="shared" si="2"/>
        <v>147.05882352941177</v>
      </c>
      <c r="P74" s="313">
        <f t="shared" si="3"/>
        <v>113.33333333333333</v>
      </c>
      <c r="Q74" s="39"/>
    </row>
    <row r="75" spans="1:17" ht="27" customHeight="1" thickBot="1">
      <c r="A75" s="438"/>
      <c r="B75" s="439"/>
      <c r="C75" s="80"/>
      <c r="D75" s="510" t="s">
        <v>359</v>
      </c>
      <c r="E75" s="511"/>
      <c r="F75" s="223">
        <v>63</v>
      </c>
      <c r="G75" s="165">
        <v>3</v>
      </c>
      <c r="H75" s="166">
        <f aca="true" t="shared" si="18" ref="H75:N75">H76+H77</f>
        <v>8</v>
      </c>
      <c r="I75" s="166">
        <f>I76+I77</f>
        <v>8</v>
      </c>
      <c r="J75" s="165">
        <f t="shared" si="18"/>
        <v>7</v>
      </c>
      <c r="K75" s="166">
        <f t="shared" si="18"/>
        <v>3</v>
      </c>
      <c r="L75" s="165">
        <f t="shared" si="18"/>
        <v>6</v>
      </c>
      <c r="M75" s="166">
        <f t="shared" si="18"/>
        <v>9</v>
      </c>
      <c r="N75" s="165">
        <f t="shared" si="18"/>
        <v>10</v>
      </c>
      <c r="O75" s="246">
        <f t="shared" si="2"/>
        <v>142.85714285714286</v>
      </c>
      <c r="P75" s="313">
        <f t="shared" si="3"/>
        <v>233.33333333333334</v>
      </c>
      <c r="Q75" s="39"/>
    </row>
    <row r="76" spans="1:17" ht="17.25" customHeight="1" thickBot="1">
      <c r="A76" s="438"/>
      <c r="B76" s="439"/>
      <c r="C76" s="80"/>
      <c r="D76" s="498" t="s">
        <v>78</v>
      </c>
      <c r="E76" s="499"/>
      <c r="F76" s="223">
        <v>64</v>
      </c>
      <c r="G76" s="165">
        <v>3</v>
      </c>
      <c r="H76" s="166">
        <v>6</v>
      </c>
      <c r="I76" s="166">
        <v>6</v>
      </c>
      <c r="J76" s="165">
        <v>3</v>
      </c>
      <c r="K76" s="166">
        <v>3</v>
      </c>
      <c r="L76" s="165">
        <v>6</v>
      </c>
      <c r="M76" s="166">
        <v>9</v>
      </c>
      <c r="N76" s="165">
        <v>10</v>
      </c>
      <c r="O76" s="246">
        <f t="shared" si="2"/>
        <v>333.33333333333337</v>
      </c>
      <c r="P76" s="313">
        <f t="shared" si="3"/>
        <v>100</v>
      </c>
      <c r="Q76" s="39"/>
    </row>
    <row r="77" spans="1:17" ht="18.75" customHeight="1" thickBot="1">
      <c r="A77" s="438"/>
      <c r="B77" s="439"/>
      <c r="C77" s="80"/>
      <c r="D77" s="498" t="s">
        <v>79</v>
      </c>
      <c r="E77" s="499"/>
      <c r="F77" s="223">
        <v>65</v>
      </c>
      <c r="G77" s="165">
        <v>0</v>
      </c>
      <c r="H77" s="166">
        <v>2</v>
      </c>
      <c r="I77" s="166">
        <v>2</v>
      </c>
      <c r="J77" s="165">
        <v>4</v>
      </c>
      <c r="K77" s="166">
        <v>0</v>
      </c>
      <c r="L77" s="165">
        <v>0</v>
      </c>
      <c r="M77" s="166">
        <v>0</v>
      </c>
      <c r="N77" s="165">
        <v>0</v>
      </c>
      <c r="O77" s="246">
        <f aca="true" t="shared" si="19" ref="O77:O140">IF(J77,N77/J77*100,0)</f>
        <v>0</v>
      </c>
      <c r="P77" s="313">
        <f aca="true" t="shared" si="20" ref="P77:P140">IF(G77,J77/G77*100,0)</f>
        <v>0</v>
      </c>
      <c r="Q77" s="39"/>
    </row>
    <row r="78" spans="1:17" ht="29.25" customHeight="1" thickBot="1">
      <c r="A78" s="438"/>
      <c r="B78" s="439"/>
      <c r="C78" s="80" t="s">
        <v>34</v>
      </c>
      <c r="D78" s="434" t="s">
        <v>130</v>
      </c>
      <c r="E78" s="435"/>
      <c r="F78" s="223">
        <v>66</v>
      </c>
      <c r="G78" s="165">
        <v>13</v>
      </c>
      <c r="H78" s="166">
        <v>20</v>
      </c>
      <c r="I78" s="166">
        <v>20</v>
      </c>
      <c r="J78" s="165">
        <v>15</v>
      </c>
      <c r="K78" s="166">
        <v>3</v>
      </c>
      <c r="L78" s="165">
        <v>7</v>
      </c>
      <c r="M78" s="166">
        <v>12</v>
      </c>
      <c r="N78" s="165">
        <v>18</v>
      </c>
      <c r="O78" s="246">
        <f t="shared" si="19"/>
        <v>120</v>
      </c>
      <c r="P78" s="313">
        <f t="shared" si="20"/>
        <v>115.38461538461537</v>
      </c>
      <c r="Q78" s="39"/>
    </row>
    <row r="79" spans="1:17" ht="29.25" customHeight="1" thickBot="1">
      <c r="A79" s="438"/>
      <c r="B79" s="439"/>
      <c r="C79" s="80" t="s">
        <v>36</v>
      </c>
      <c r="D79" s="434" t="s">
        <v>131</v>
      </c>
      <c r="E79" s="435"/>
      <c r="F79" s="223">
        <v>67</v>
      </c>
      <c r="G79" s="165">
        <v>2</v>
      </c>
      <c r="H79" s="166">
        <v>2</v>
      </c>
      <c r="I79" s="166">
        <v>2</v>
      </c>
      <c r="J79" s="165">
        <v>1</v>
      </c>
      <c r="K79" s="166">
        <v>0</v>
      </c>
      <c r="L79" s="165">
        <v>1</v>
      </c>
      <c r="M79" s="166">
        <v>1</v>
      </c>
      <c r="N79" s="165">
        <v>2</v>
      </c>
      <c r="O79" s="246">
        <f t="shared" si="19"/>
        <v>200</v>
      </c>
      <c r="P79" s="313">
        <f t="shared" si="20"/>
        <v>50</v>
      </c>
      <c r="Q79" s="39"/>
    </row>
    <row r="80" spans="1:17" ht="29.25" customHeight="1" thickBot="1">
      <c r="A80" s="438"/>
      <c r="B80" s="439"/>
      <c r="C80" s="80" t="s">
        <v>37</v>
      </c>
      <c r="D80" s="434" t="s">
        <v>260</v>
      </c>
      <c r="E80" s="435"/>
      <c r="F80" s="223">
        <v>68</v>
      </c>
      <c r="G80" s="165">
        <f aca="true" t="shared" si="21" ref="G80:N80">G81+G82+G83+G84+G86+G87+G88</f>
        <v>6</v>
      </c>
      <c r="H80" s="166">
        <f t="shared" si="21"/>
        <v>22</v>
      </c>
      <c r="I80" s="166">
        <f>I81+I82+I83+I84+I86+I87+I88</f>
        <v>22</v>
      </c>
      <c r="J80" s="165">
        <f t="shared" si="21"/>
        <v>5</v>
      </c>
      <c r="K80" s="166">
        <f t="shared" si="21"/>
        <v>0</v>
      </c>
      <c r="L80" s="165">
        <f t="shared" si="21"/>
        <v>1</v>
      </c>
      <c r="M80" s="166">
        <f t="shared" si="21"/>
        <v>1</v>
      </c>
      <c r="N80" s="165">
        <f t="shared" si="21"/>
        <v>2</v>
      </c>
      <c r="O80" s="246">
        <f t="shared" si="19"/>
        <v>40</v>
      </c>
      <c r="P80" s="313">
        <f t="shared" si="20"/>
        <v>83.33333333333334</v>
      </c>
      <c r="Q80" s="39"/>
    </row>
    <row r="81" spans="1:17" ht="13.5" thickBot="1">
      <c r="A81" s="438"/>
      <c r="B81" s="439"/>
      <c r="C81" s="80"/>
      <c r="D81" s="77" t="s">
        <v>132</v>
      </c>
      <c r="E81" s="203" t="s">
        <v>74</v>
      </c>
      <c r="F81" s="223">
        <v>69</v>
      </c>
      <c r="G81" s="165">
        <v>3</v>
      </c>
      <c r="H81" s="166">
        <v>3</v>
      </c>
      <c r="I81" s="166">
        <v>3</v>
      </c>
      <c r="J81" s="165">
        <v>2</v>
      </c>
      <c r="K81" s="166">
        <v>0</v>
      </c>
      <c r="L81" s="165">
        <v>1</v>
      </c>
      <c r="M81" s="166">
        <v>1</v>
      </c>
      <c r="N81" s="165">
        <v>2</v>
      </c>
      <c r="O81" s="246">
        <f t="shared" si="19"/>
        <v>100</v>
      </c>
      <c r="P81" s="313">
        <f t="shared" si="20"/>
        <v>66.66666666666666</v>
      </c>
      <c r="Q81" s="39"/>
    </row>
    <row r="82" spans="1:17" ht="27.75" customHeight="1" thickBot="1">
      <c r="A82" s="438"/>
      <c r="B82" s="439"/>
      <c r="C82" s="80"/>
      <c r="D82" s="77" t="s">
        <v>133</v>
      </c>
      <c r="E82" s="203" t="s">
        <v>201</v>
      </c>
      <c r="F82" s="223">
        <v>70</v>
      </c>
      <c r="G82" s="165">
        <v>0</v>
      </c>
      <c r="H82" s="166">
        <v>11</v>
      </c>
      <c r="I82" s="166">
        <v>11</v>
      </c>
      <c r="J82" s="165">
        <v>0</v>
      </c>
      <c r="K82" s="166">
        <v>0</v>
      </c>
      <c r="L82" s="165">
        <v>0</v>
      </c>
      <c r="M82" s="166">
        <v>0</v>
      </c>
      <c r="N82" s="165">
        <v>0</v>
      </c>
      <c r="O82" s="246">
        <f t="shared" si="19"/>
        <v>0</v>
      </c>
      <c r="P82" s="313">
        <f t="shared" si="20"/>
        <v>0</v>
      </c>
      <c r="Q82" s="39"/>
    </row>
    <row r="83" spans="1:17" ht="27" thickBot="1">
      <c r="A83" s="438"/>
      <c r="B83" s="439"/>
      <c r="C83" s="80"/>
      <c r="D83" s="77" t="s">
        <v>134</v>
      </c>
      <c r="E83" s="203" t="s">
        <v>76</v>
      </c>
      <c r="F83" s="223">
        <v>71</v>
      </c>
      <c r="G83" s="165">
        <v>3</v>
      </c>
      <c r="H83" s="166">
        <v>8</v>
      </c>
      <c r="I83" s="166">
        <v>8</v>
      </c>
      <c r="J83" s="165">
        <v>3</v>
      </c>
      <c r="K83" s="166">
        <v>0</v>
      </c>
      <c r="L83" s="165">
        <v>0</v>
      </c>
      <c r="M83" s="166">
        <v>0</v>
      </c>
      <c r="N83" s="165">
        <v>0</v>
      </c>
      <c r="O83" s="246">
        <f t="shared" si="19"/>
        <v>0</v>
      </c>
      <c r="P83" s="313">
        <f t="shared" si="20"/>
        <v>100</v>
      </c>
      <c r="Q83" s="39"/>
    </row>
    <row r="84" spans="1:17" ht="39.75" thickBot="1">
      <c r="A84" s="438"/>
      <c r="B84" s="439"/>
      <c r="C84" s="80"/>
      <c r="D84" s="77" t="s">
        <v>135</v>
      </c>
      <c r="E84" s="203" t="s">
        <v>77</v>
      </c>
      <c r="F84" s="223">
        <v>72</v>
      </c>
      <c r="G84" s="165">
        <v>0</v>
      </c>
      <c r="H84" s="166">
        <v>0</v>
      </c>
      <c r="I84" s="166">
        <v>0</v>
      </c>
      <c r="J84" s="165">
        <v>0</v>
      </c>
      <c r="K84" s="166">
        <v>0</v>
      </c>
      <c r="L84" s="165">
        <v>0</v>
      </c>
      <c r="M84" s="166">
        <v>0</v>
      </c>
      <c r="N84" s="165">
        <v>0</v>
      </c>
      <c r="O84" s="246">
        <f t="shared" si="19"/>
        <v>0</v>
      </c>
      <c r="P84" s="313">
        <f t="shared" si="20"/>
        <v>0</v>
      </c>
      <c r="Q84" s="39"/>
    </row>
    <row r="85" spans="1:17" ht="27" thickBot="1">
      <c r="A85" s="438"/>
      <c r="B85" s="439"/>
      <c r="C85" s="80"/>
      <c r="D85" s="77"/>
      <c r="E85" s="203" t="s">
        <v>261</v>
      </c>
      <c r="F85" s="223">
        <v>73</v>
      </c>
      <c r="G85" s="165">
        <v>0</v>
      </c>
      <c r="H85" s="166">
        <v>0</v>
      </c>
      <c r="I85" s="166">
        <v>0</v>
      </c>
      <c r="J85" s="165">
        <v>0</v>
      </c>
      <c r="K85" s="166">
        <v>0</v>
      </c>
      <c r="L85" s="165">
        <v>0</v>
      </c>
      <c r="M85" s="166">
        <v>0</v>
      </c>
      <c r="N85" s="165">
        <v>0</v>
      </c>
      <c r="O85" s="246">
        <f t="shared" si="19"/>
        <v>0</v>
      </c>
      <c r="P85" s="313">
        <f t="shared" si="20"/>
        <v>0</v>
      </c>
      <c r="Q85" s="39"/>
    </row>
    <row r="86" spans="1:17" ht="27" thickBot="1">
      <c r="A86" s="438"/>
      <c r="B86" s="439"/>
      <c r="C86" s="80"/>
      <c r="D86" s="77" t="s">
        <v>136</v>
      </c>
      <c r="E86" s="203" t="s">
        <v>139</v>
      </c>
      <c r="F86" s="223">
        <v>74</v>
      </c>
      <c r="G86" s="165">
        <v>0</v>
      </c>
      <c r="H86" s="166">
        <v>0</v>
      </c>
      <c r="I86" s="166">
        <v>0</v>
      </c>
      <c r="J86" s="165">
        <v>0</v>
      </c>
      <c r="K86" s="166">
        <v>0</v>
      </c>
      <c r="L86" s="165">
        <v>0</v>
      </c>
      <c r="M86" s="166">
        <v>0</v>
      </c>
      <c r="N86" s="165">
        <v>0</v>
      </c>
      <c r="O86" s="246">
        <f t="shared" si="19"/>
        <v>0</v>
      </c>
      <c r="P86" s="313">
        <f t="shared" si="20"/>
        <v>0</v>
      </c>
      <c r="Q86" s="39"/>
    </row>
    <row r="87" spans="1:17" ht="53.25" thickBot="1">
      <c r="A87" s="438"/>
      <c r="B87" s="439"/>
      <c r="C87" s="80"/>
      <c r="D87" s="77" t="s">
        <v>137</v>
      </c>
      <c r="E87" s="203" t="s">
        <v>262</v>
      </c>
      <c r="F87" s="223">
        <v>75</v>
      </c>
      <c r="G87" s="165">
        <v>0</v>
      </c>
      <c r="H87" s="166">
        <v>0</v>
      </c>
      <c r="I87" s="166">
        <v>0</v>
      </c>
      <c r="J87" s="165">
        <v>0</v>
      </c>
      <c r="K87" s="166">
        <v>0</v>
      </c>
      <c r="L87" s="165">
        <v>0</v>
      </c>
      <c r="M87" s="166">
        <v>0</v>
      </c>
      <c r="N87" s="165">
        <v>0</v>
      </c>
      <c r="O87" s="246">
        <f t="shared" si="19"/>
        <v>0</v>
      </c>
      <c r="P87" s="313">
        <f t="shared" si="20"/>
        <v>0</v>
      </c>
      <c r="Q87" s="39"/>
    </row>
    <row r="88" spans="1:17" ht="27" thickBot="1">
      <c r="A88" s="438"/>
      <c r="B88" s="439"/>
      <c r="C88" s="80"/>
      <c r="D88" s="77" t="s">
        <v>138</v>
      </c>
      <c r="E88" s="203" t="s">
        <v>140</v>
      </c>
      <c r="F88" s="223">
        <v>76</v>
      </c>
      <c r="G88" s="165">
        <v>0</v>
      </c>
      <c r="H88" s="166">
        <v>0</v>
      </c>
      <c r="I88" s="166">
        <v>0</v>
      </c>
      <c r="J88" s="165">
        <v>0</v>
      </c>
      <c r="K88" s="166">
        <v>0</v>
      </c>
      <c r="L88" s="165">
        <v>0</v>
      </c>
      <c r="M88" s="166">
        <v>0</v>
      </c>
      <c r="N88" s="165">
        <v>0</v>
      </c>
      <c r="O88" s="246">
        <f t="shared" si="19"/>
        <v>0</v>
      </c>
      <c r="P88" s="313">
        <f t="shared" si="20"/>
        <v>0</v>
      </c>
      <c r="Q88" s="39"/>
    </row>
    <row r="89" spans="1:17" ht="13.5" customHeight="1" thickBot="1">
      <c r="A89" s="438"/>
      <c r="B89" s="439"/>
      <c r="C89" s="80" t="s">
        <v>75</v>
      </c>
      <c r="D89" s="434" t="s">
        <v>40</v>
      </c>
      <c r="E89" s="435"/>
      <c r="F89" s="223">
        <v>77</v>
      </c>
      <c r="G89" s="165">
        <v>83</v>
      </c>
      <c r="H89" s="166">
        <v>50</v>
      </c>
      <c r="I89" s="166">
        <v>50</v>
      </c>
      <c r="J89" s="165">
        <v>48</v>
      </c>
      <c r="K89" s="166">
        <v>5</v>
      </c>
      <c r="L89" s="165">
        <v>21</v>
      </c>
      <c r="M89" s="166">
        <v>42</v>
      </c>
      <c r="N89" s="165">
        <v>69</v>
      </c>
      <c r="O89" s="246">
        <f t="shared" si="19"/>
        <v>143.75</v>
      </c>
      <c r="P89" s="313">
        <f t="shared" si="20"/>
        <v>57.831325301204814</v>
      </c>
      <c r="Q89" s="39"/>
    </row>
    <row r="90" spans="1:17" ht="51" customHeight="1" thickBot="1">
      <c r="A90" s="438"/>
      <c r="B90" s="439"/>
      <c r="C90" s="442" t="s">
        <v>360</v>
      </c>
      <c r="D90" s="442"/>
      <c r="E90" s="443"/>
      <c r="F90" s="223">
        <v>78</v>
      </c>
      <c r="G90" s="165">
        <f aca="true" t="shared" si="22" ref="G90:N90">G91+G92+G93+G94+G95+G96</f>
        <v>4</v>
      </c>
      <c r="H90" s="166">
        <f t="shared" si="22"/>
        <v>6</v>
      </c>
      <c r="I90" s="166">
        <f>I91+I92+I93+I94+I95+I96</f>
        <v>6</v>
      </c>
      <c r="J90" s="165">
        <f t="shared" si="22"/>
        <v>4</v>
      </c>
      <c r="K90" s="166">
        <f t="shared" si="22"/>
        <v>6</v>
      </c>
      <c r="L90" s="165">
        <f t="shared" si="22"/>
        <v>6</v>
      </c>
      <c r="M90" s="166">
        <f t="shared" si="22"/>
        <v>6</v>
      </c>
      <c r="N90" s="165">
        <f t="shared" si="22"/>
        <v>6</v>
      </c>
      <c r="O90" s="246">
        <f t="shared" si="19"/>
        <v>150</v>
      </c>
      <c r="P90" s="313">
        <f t="shared" si="20"/>
        <v>100</v>
      </c>
      <c r="Q90" s="39"/>
    </row>
    <row r="91" spans="1:17" ht="31.5" customHeight="1" thickBot="1">
      <c r="A91" s="438"/>
      <c r="B91" s="439"/>
      <c r="C91" s="80" t="s">
        <v>21</v>
      </c>
      <c r="D91" s="506" t="s">
        <v>86</v>
      </c>
      <c r="E91" s="507"/>
      <c r="F91" s="223">
        <v>79</v>
      </c>
      <c r="G91" s="165">
        <v>0</v>
      </c>
      <c r="H91" s="166">
        <v>0</v>
      </c>
      <c r="I91" s="166">
        <v>0</v>
      </c>
      <c r="J91" s="165">
        <v>0</v>
      </c>
      <c r="K91" s="166">
        <v>0</v>
      </c>
      <c r="L91" s="165">
        <v>0</v>
      </c>
      <c r="M91" s="166">
        <v>0</v>
      </c>
      <c r="N91" s="165">
        <v>0</v>
      </c>
      <c r="O91" s="246">
        <f t="shared" si="19"/>
        <v>0</v>
      </c>
      <c r="P91" s="313">
        <f t="shared" si="20"/>
        <v>0</v>
      </c>
      <c r="Q91" s="39"/>
    </row>
    <row r="92" spans="1:17" ht="34.5" customHeight="1" thickBot="1">
      <c r="A92" s="438"/>
      <c r="B92" s="439"/>
      <c r="C92" s="80" t="s">
        <v>22</v>
      </c>
      <c r="D92" s="491" t="s">
        <v>87</v>
      </c>
      <c r="E92" s="492"/>
      <c r="F92" s="223">
        <v>80</v>
      </c>
      <c r="G92" s="165">
        <v>0</v>
      </c>
      <c r="H92" s="166">
        <v>0</v>
      </c>
      <c r="I92" s="166">
        <v>0</v>
      </c>
      <c r="J92" s="165">
        <v>0</v>
      </c>
      <c r="K92" s="166">
        <v>0</v>
      </c>
      <c r="L92" s="165">
        <v>0</v>
      </c>
      <c r="M92" s="166">
        <v>0</v>
      </c>
      <c r="N92" s="165">
        <v>0</v>
      </c>
      <c r="O92" s="246">
        <f t="shared" si="19"/>
        <v>0</v>
      </c>
      <c r="P92" s="313">
        <f t="shared" si="20"/>
        <v>0</v>
      </c>
      <c r="Q92" s="39"/>
    </row>
    <row r="93" spans="1:17" ht="15" customHeight="1" thickBot="1">
      <c r="A93" s="438"/>
      <c r="B93" s="439"/>
      <c r="C93" s="80" t="s">
        <v>24</v>
      </c>
      <c r="D93" s="491" t="s">
        <v>88</v>
      </c>
      <c r="E93" s="492"/>
      <c r="F93" s="223">
        <v>81</v>
      </c>
      <c r="G93" s="165">
        <v>0</v>
      </c>
      <c r="H93" s="166">
        <v>0</v>
      </c>
      <c r="I93" s="166">
        <v>0</v>
      </c>
      <c r="J93" s="165">
        <v>0</v>
      </c>
      <c r="K93" s="166">
        <v>0</v>
      </c>
      <c r="L93" s="165">
        <v>0</v>
      </c>
      <c r="M93" s="166">
        <v>0</v>
      </c>
      <c r="N93" s="165">
        <v>0</v>
      </c>
      <c r="O93" s="246">
        <f t="shared" si="19"/>
        <v>0</v>
      </c>
      <c r="P93" s="313">
        <f t="shared" si="20"/>
        <v>0</v>
      </c>
      <c r="Q93" s="39"/>
    </row>
    <row r="94" spans="1:17" ht="15" customHeight="1" thickBot="1">
      <c r="A94" s="438"/>
      <c r="B94" s="439"/>
      <c r="C94" s="80" t="s">
        <v>26</v>
      </c>
      <c r="D94" s="491" t="s">
        <v>263</v>
      </c>
      <c r="E94" s="492"/>
      <c r="F94" s="223">
        <v>82</v>
      </c>
      <c r="G94" s="165">
        <v>0</v>
      </c>
      <c r="H94" s="166">
        <v>0</v>
      </c>
      <c r="I94" s="166">
        <v>0</v>
      </c>
      <c r="J94" s="165">
        <v>0</v>
      </c>
      <c r="K94" s="166">
        <v>0</v>
      </c>
      <c r="L94" s="165">
        <v>0</v>
      </c>
      <c r="M94" s="166">
        <v>0</v>
      </c>
      <c r="N94" s="165">
        <v>0</v>
      </c>
      <c r="O94" s="246">
        <f t="shared" si="19"/>
        <v>0</v>
      </c>
      <c r="P94" s="313">
        <f t="shared" si="20"/>
        <v>0</v>
      </c>
      <c r="Q94" s="39"/>
    </row>
    <row r="95" spans="1:17" ht="15" customHeight="1" thickBot="1">
      <c r="A95" s="438"/>
      <c r="B95" s="439"/>
      <c r="C95" s="80" t="s">
        <v>27</v>
      </c>
      <c r="D95" s="491" t="s">
        <v>89</v>
      </c>
      <c r="E95" s="492"/>
      <c r="F95" s="223">
        <v>83</v>
      </c>
      <c r="G95" s="165">
        <v>0</v>
      </c>
      <c r="H95" s="166">
        <v>0</v>
      </c>
      <c r="I95" s="166">
        <v>0</v>
      </c>
      <c r="J95" s="165">
        <v>0</v>
      </c>
      <c r="K95" s="166">
        <v>0</v>
      </c>
      <c r="L95" s="165">
        <v>0</v>
      </c>
      <c r="M95" s="166">
        <v>0</v>
      </c>
      <c r="N95" s="165">
        <v>0</v>
      </c>
      <c r="O95" s="246">
        <f t="shared" si="19"/>
        <v>0</v>
      </c>
      <c r="P95" s="313">
        <f t="shared" si="20"/>
        <v>0</v>
      </c>
      <c r="Q95" s="39"/>
    </row>
    <row r="96" spans="1:17" ht="15" customHeight="1" thickBot="1">
      <c r="A96" s="438"/>
      <c r="B96" s="439"/>
      <c r="C96" s="80" t="s">
        <v>33</v>
      </c>
      <c r="D96" s="491" t="s">
        <v>264</v>
      </c>
      <c r="E96" s="492"/>
      <c r="F96" s="223">
        <v>84</v>
      </c>
      <c r="G96" s="165">
        <v>4</v>
      </c>
      <c r="H96" s="166">
        <v>6</v>
      </c>
      <c r="I96" s="166">
        <v>6</v>
      </c>
      <c r="J96" s="165">
        <v>4</v>
      </c>
      <c r="K96" s="166">
        <v>6</v>
      </c>
      <c r="L96" s="165">
        <v>6</v>
      </c>
      <c r="M96" s="166">
        <v>6</v>
      </c>
      <c r="N96" s="165">
        <v>6</v>
      </c>
      <c r="O96" s="246">
        <f t="shared" si="19"/>
        <v>150</v>
      </c>
      <c r="P96" s="313">
        <f t="shared" si="20"/>
        <v>100</v>
      </c>
      <c r="Q96" s="39"/>
    </row>
    <row r="97" spans="1:17" ht="33.75" customHeight="1" thickBot="1">
      <c r="A97" s="438"/>
      <c r="B97" s="439"/>
      <c r="C97" s="442" t="s">
        <v>361</v>
      </c>
      <c r="D97" s="442"/>
      <c r="E97" s="443"/>
      <c r="F97" s="223">
        <v>85</v>
      </c>
      <c r="G97" s="165">
        <f aca="true" t="shared" si="23" ref="G97:N97">G98+G111+G115+G124</f>
        <v>1096</v>
      </c>
      <c r="H97" s="166">
        <f t="shared" si="23"/>
        <v>1269</v>
      </c>
      <c r="I97" s="166">
        <f>I98+I111+I115+I124</f>
        <v>1269</v>
      </c>
      <c r="J97" s="165">
        <f t="shared" si="23"/>
        <v>1265</v>
      </c>
      <c r="K97" s="166">
        <f t="shared" si="23"/>
        <v>371</v>
      </c>
      <c r="L97" s="165">
        <f t="shared" si="23"/>
        <v>667</v>
      </c>
      <c r="M97" s="166">
        <f t="shared" si="23"/>
        <v>989</v>
      </c>
      <c r="N97" s="165">
        <f t="shared" si="23"/>
        <v>1359</v>
      </c>
      <c r="O97" s="246">
        <f t="shared" si="19"/>
        <v>107.43083003952569</v>
      </c>
      <c r="P97" s="313">
        <f t="shared" si="20"/>
        <v>115.41970802919708</v>
      </c>
      <c r="Q97" s="39"/>
    </row>
    <row r="98" spans="1:17" ht="28.5" customHeight="1" thickBot="1">
      <c r="A98" s="438"/>
      <c r="B98" s="439"/>
      <c r="C98" s="80" t="s">
        <v>228</v>
      </c>
      <c r="D98" s="442" t="s">
        <v>362</v>
      </c>
      <c r="E98" s="443"/>
      <c r="F98" s="223">
        <v>86</v>
      </c>
      <c r="G98" s="165">
        <f aca="true" t="shared" si="24" ref="G98:N98">G99+G103</f>
        <v>1073</v>
      </c>
      <c r="H98" s="166">
        <f t="shared" si="24"/>
        <v>1245</v>
      </c>
      <c r="I98" s="166">
        <f>I99+I103</f>
        <v>1245</v>
      </c>
      <c r="J98" s="165">
        <f t="shared" si="24"/>
        <v>1241</v>
      </c>
      <c r="K98" s="166">
        <f t="shared" si="24"/>
        <v>363</v>
      </c>
      <c r="L98" s="165">
        <f t="shared" si="24"/>
        <v>654</v>
      </c>
      <c r="M98" s="166">
        <f t="shared" si="24"/>
        <v>969</v>
      </c>
      <c r="N98" s="165">
        <f t="shared" si="24"/>
        <v>1332</v>
      </c>
      <c r="O98" s="246">
        <f t="shared" si="19"/>
        <v>107.3327961321515</v>
      </c>
      <c r="P98" s="313">
        <f t="shared" si="20"/>
        <v>115.65703634669151</v>
      </c>
      <c r="Q98" s="39"/>
    </row>
    <row r="99" spans="1:17" ht="30.75" customHeight="1" thickBot="1">
      <c r="A99" s="438"/>
      <c r="B99" s="439"/>
      <c r="C99" s="80" t="s">
        <v>141</v>
      </c>
      <c r="D99" s="448" t="s">
        <v>363</v>
      </c>
      <c r="E99" s="449"/>
      <c r="F99" s="223">
        <v>87</v>
      </c>
      <c r="G99" s="165">
        <f aca="true" t="shared" si="25" ref="G99:N99">G100+G101+G102</f>
        <v>993</v>
      </c>
      <c r="H99" s="166">
        <f t="shared" si="25"/>
        <v>1079</v>
      </c>
      <c r="I99" s="166">
        <f>I100+I101+I102</f>
        <v>1079</v>
      </c>
      <c r="J99" s="165">
        <f t="shared" si="25"/>
        <v>1079</v>
      </c>
      <c r="K99" s="166">
        <f t="shared" si="25"/>
        <v>343</v>
      </c>
      <c r="L99" s="165">
        <f t="shared" si="25"/>
        <v>591</v>
      </c>
      <c r="M99" s="166">
        <f t="shared" si="25"/>
        <v>869</v>
      </c>
      <c r="N99" s="165">
        <f t="shared" si="25"/>
        <v>1177</v>
      </c>
      <c r="O99" s="246">
        <f t="shared" si="19"/>
        <v>109.08248378127897</v>
      </c>
      <c r="P99" s="313">
        <f t="shared" si="20"/>
        <v>108.66062437059416</v>
      </c>
      <c r="Q99" s="39"/>
    </row>
    <row r="100" spans="1:17" ht="15" customHeight="1" thickBot="1">
      <c r="A100" s="438"/>
      <c r="B100" s="439"/>
      <c r="C100" s="459"/>
      <c r="D100" s="434" t="s">
        <v>157</v>
      </c>
      <c r="E100" s="435"/>
      <c r="F100" s="223">
        <v>88</v>
      </c>
      <c r="G100" s="165">
        <v>538</v>
      </c>
      <c r="H100" s="166">
        <v>600</v>
      </c>
      <c r="I100" s="166">
        <v>600</v>
      </c>
      <c r="J100" s="165">
        <v>610</v>
      </c>
      <c r="K100" s="166">
        <v>148</v>
      </c>
      <c r="L100" s="165">
        <v>289</v>
      </c>
      <c r="M100" s="166">
        <v>453</v>
      </c>
      <c r="N100" s="165">
        <v>615</v>
      </c>
      <c r="O100" s="246">
        <f t="shared" si="19"/>
        <v>100.81967213114753</v>
      </c>
      <c r="P100" s="313">
        <f t="shared" si="20"/>
        <v>113.38289962825279</v>
      </c>
      <c r="Q100" s="39"/>
    </row>
    <row r="101" spans="1:17" ht="39" customHeight="1" thickBot="1">
      <c r="A101" s="438"/>
      <c r="B101" s="439"/>
      <c r="C101" s="459"/>
      <c r="D101" s="434" t="s">
        <v>160</v>
      </c>
      <c r="E101" s="435"/>
      <c r="F101" s="223">
        <v>89</v>
      </c>
      <c r="G101" s="165">
        <v>270</v>
      </c>
      <c r="H101" s="166">
        <v>357</v>
      </c>
      <c r="I101" s="166">
        <v>357</v>
      </c>
      <c r="J101" s="165">
        <v>322</v>
      </c>
      <c r="K101" s="166">
        <v>80</v>
      </c>
      <c r="L101" s="165">
        <v>157</v>
      </c>
      <c r="M101" s="166">
        <v>246</v>
      </c>
      <c r="N101" s="165">
        <v>340</v>
      </c>
      <c r="O101" s="246">
        <f t="shared" si="19"/>
        <v>105.59006211180125</v>
      </c>
      <c r="P101" s="313">
        <f t="shared" si="20"/>
        <v>119.25925925925927</v>
      </c>
      <c r="Q101" s="39"/>
    </row>
    <row r="102" spans="1:17" ht="18.75" customHeight="1" thickBot="1">
      <c r="A102" s="438"/>
      <c r="B102" s="439"/>
      <c r="C102" s="459"/>
      <c r="D102" s="434" t="s">
        <v>158</v>
      </c>
      <c r="E102" s="435"/>
      <c r="F102" s="223">
        <v>90</v>
      </c>
      <c r="G102" s="165">
        <v>185</v>
      </c>
      <c r="H102" s="166">
        <v>122</v>
      </c>
      <c r="I102" s="166">
        <v>122</v>
      </c>
      <c r="J102" s="165">
        <v>147</v>
      </c>
      <c r="K102" s="166">
        <v>115</v>
      </c>
      <c r="L102" s="165">
        <v>145</v>
      </c>
      <c r="M102" s="166">
        <v>170</v>
      </c>
      <c r="N102" s="165">
        <v>222</v>
      </c>
      <c r="O102" s="246">
        <f t="shared" si="19"/>
        <v>151.0204081632653</v>
      </c>
      <c r="P102" s="313">
        <f t="shared" si="20"/>
        <v>79.45945945945945</v>
      </c>
      <c r="Q102" s="39"/>
    </row>
    <row r="103" spans="1:17" ht="27.75" customHeight="1" thickBot="1">
      <c r="A103" s="438"/>
      <c r="B103" s="439"/>
      <c r="C103" s="80" t="s">
        <v>142</v>
      </c>
      <c r="D103" s="448" t="s">
        <v>364</v>
      </c>
      <c r="E103" s="449"/>
      <c r="F103" s="223">
        <v>91</v>
      </c>
      <c r="G103" s="165">
        <f aca="true" t="shared" si="26" ref="G103:N103">G104+G107+G108+G109+G110</f>
        <v>80</v>
      </c>
      <c r="H103" s="166">
        <f t="shared" si="26"/>
        <v>166</v>
      </c>
      <c r="I103" s="166">
        <f>I104+I107+I108+I109+I110</f>
        <v>166</v>
      </c>
      <c r="J103" s="165">
        <f t="shared" si="26"/>
        <v>162</v>
      </c>
      <c r="K103" s="166">
        <f t="shared" si="26"/>
        <v>20</v>
      </c>
      <c r="L103" s="165">
        <f t="shared" si="26"/>
        <v>63</v>
      </c>
      <c r="M103" s="166">
        <f t="shared" si="26"/>
        <v>100</v>
      </c>
      <c r="N103" s="165">
        <f t="shared" si="26"/>
        <v>155</v>
      </c>
      <c r="O103" s="246">
        <f t="shared" si="19"/>
        <v>95.67901234567901</v>
      </c>
      <c r="P103" s="313">
        <f t="shared" si="20"/>
        <v>202.5</v>
      </c>
      <c r="Q103" s="39"/>
    </row>
    <row r="104" spans="1:17" ht="57.75" customHeight="1" thickBot="1">
      <c r="A104" s="438"/>
      <c r="B104" s="439"/>
      <c r="C104" s="80"/>
      <c r="D104" s="448" t="s">
        <v>365</v>
      </c>
      <c r="E104" s="449"/>
      <c r="F104" s="223">
        <v>92</v>
      </c>
      <c r="G104" s="165">
        <v>20</v>
      </c>
      <c r="H104" s="166">
        <v>12</v>
      </c>
      <c r="I104" s="166">
        <v>12</v>
      </c>
      <c r="J104" s="165">
        <v>48</v>
      </c>
      <c r="K104" s="166">
        <v>5</v>
      </c>
      <c r="L104" s="165">
        <v>18</v>
      </c>
      <c r="M104" s="166">
        <v>23</v>
      </c>
      <c r="N104" s="165">
        <v>50</v>
      </c>
      <c r="O104" s="246">
        <f t="shared" si="19"/>
        <v>104.16666666666667</v>
      </c>
      <c r="P104" s="313">
        <f t="shared" si="20"/>
        <v>240</v>
      </c>
      <c r="Q104" s="39"/>
    </row>
    <row r="105" spans="1:17" ht="50.25" customHeight="1" thickBot="1">
      <c r="A105" s="438"/>
      <c r="B105" s="439"/>
      <c r="C105" s="80"/>
      <c r="D105" s="77"/>
      <c r="E105" s="203" t="s">
        <v>265</v>
      </c>
      <c r="F105" s="223">
        <v>93</v>
      </c>
      <c r="G105" s="165">
        <v>0</v>
      </c>
      <c r="H105" s="166">
        <v>0</v>
      </c>
      <c r="I105" s="166">
        <v>0</v>
      </c>
      <c r="J105" s="165">
        <v>0</v>
      </c>
      <c r="K105" s="166">
        <v>0</v>
      </c>
      <c r="L105" s="165">
        <v>0</v>
      </c>
      <c r="M105" s="166">
        <v>0</v>
      </c>
      <c r="N105" s="165">
        <v>0</v>
      </c>
      <c r="O105" s="246">
        <f t="shared" si="19"/>
        <v>0</v>
      </c>
      <c r="P105" s="313">
        <f t="shared" si="20"/>
        <v>0</v>
      </c>
      <c r="Q105" s="39"/>
    </row>
    <row r="106" spans="1:17" ht="42.75" customHeight="1" thickBot="1">
      <c r="A106" s="438"/>
      <c r="B106" s="439"/>
      <c r="C106" s="80"/>
      <c r="D106" s="77"/>
      <c r="E106" s="203" t="s">
        <v>266</v>
      </c>
      <c r="F106" s="223">
        <v>94</v>
      </c>
      <c r="G106" s="165">
        <v>11</v>
      </c>
      <c r="H106" s="166">
        <v>12</v>
      </c>
      <c r="I106" s="166">
        <v>12</v>
      </c>
      <c r="J106" s="165">
        <v>12</v>
      </c>
      <c r="K106" s="166">
        <v>0</v>
      </c>
      <c r="L106" s="165">
        <v>4</v>
      </c>
      <c r="M106" s="166">
        <v>4</v>
      </c>
      <c r="N106" s="165">
        <v>10</v>
      </c>
      <c r="O106" s="246">
        <f t="shared" si="19"/>
        <v>83.33333333333334</v>
      </c>
      <c r="P106" s="313">
        <f t="shared" si="20"/>
        <v>109.09090909090908</v>
      </c>
      <c r="Q106" s="39"/>
    </row>
    <row r="107" spans="1:17" ht="21.75" customHeight="1" thickBot="1">
      <c r="A107" s="438"/>
      <c r="B107" s="439"/>
      <c r="C107" s="80"/>
      <c r="D107" s="434" t="s">
        <v>80</v>
      </c>
      <c r="E107" s="435"/>
      <c r="F107" s="223">
        <v>95</v>
      </c>
      <c r="G107" s="165">
        <v>50</v>
      </c>
      <c r="H107" s="166">
        <v>58</v>
      </c>
      <c r="I107" s="166">
        <v>58</v>
      </c>
      <c r="J107" s="165">
        <v>55</v>
      </c>
      <c r="K107" s="166">
        <v>11</v>
      </c>
      <c r="L107" s="165">
        <v>21</v>
      </c>
      <c r="M107" s="166">
        <v>40</v>
      </c>
      <c r="N107" s="165">
        <v>52</v>
      </c>
      <c r="O107" s="246">
        <f t="shared" si="19"/>
        <v>94.54545454545455</v>
      </c>
      <c r="P107" s="313">
        <f t="shared" si="20"/>
        <v>110.00000000000001</v>
      </c>
      <c r="Q107" s="39"/>
    </row>
    <row r="108" spans="1:17" ht="19.5" customHeight="1" thickBot="1">
      <c r="A108" s="438"/>
      <c r="B108" s="439"/>
      <c r="C108" s="80"/>
      <c r="D108" s="434" t="s">
        <v>293</v>
      </c>
      <c r="E108" s="435"/>
      <c r="F108" s="223">
        <v>96</v>
      </c>
      <c r="G108" s="165">
        <v>0</v>
      </c>
      <c r="H108" s="166">
        <v>33</v>
      </c>
      <c r="I108" s="166">
        <v>33</v>
      </c>
      <c r="J108" s="165">
        <v>31</v>
      </c>
      <c r="K108" s="166">
        <v>4</v>
      </c>
      <c r="L108" s="165">
        <v>15</v>
      </c>
      <c r="M108" s="166">
        <v>23</v>
      </c>
      <c r="N108" s="165">
        <v>31</v>
      </c>
      <c r="O108" s="246">
        <f t="shared" si="19"/>
        <v>100</v>
      </c>
      <c r="P108" s="313">
        <f t="shared" si="20"/>
        <v>0</v>
      </c>
      <c r="Q108" s="39"/>
    </row>
    <row r="109" spans="1:17" ht="32.25" customHeight="1" thickBot="1">
      <c r="A109" s="438"/>
      <c r="B109" s="439"/>
      <c r="C109" s="80"/>
      <c r="D109" s="434" t="s">
        <v>154</v>
      </c>
      <c r="E109" s="435"/>
      <c r="F109" s="223">
        <v>97</v>
      </c>
      <c r="G109" s="165">
        <v>0</v>
      </c>
      <c r="H109" s="166">
        <v>0</v>
      </c>
      <c r="I109" s="166">
        <v>0</v>
      </c>
      <c r="J109" s="165">
        <v>0</v>
      </c>
      <c r="K109" s="166">
        <v>0</v>
      </c>
      <c r="L109" s="165">
        <v>0</v>
      </c>
      <c r="M109" s="166">
        <v>0</v>
      </c>
      <c r="N109" s="165">
        <v>0</v>
      </c>
      <c r="O109" s="246">
        <f t="shared" si="19"/>
        <v>0</v>
      </c>
      <c r="P109" s="313">
        <f t="shared" si="20"/>
        <v>0</v>
      </c>
      <c r="Q109" s="39"/>
    </row>
    <row r="110" spans="1:17" ht="20.25" customHeight="1" thickBot="1">
      <c r="A110" s="438"/>
      <c r="B110" s="439"/>
      <c r="C110" s="80"/>
      <c r="D110" s="434" t="s">
        <v>155</v>
      </c>
      <c r="E110" s="435"/>
      <c r="F110" s="223">
        <v>98</v>
      </c>
      <c r="G110" s="165">
        <v>10</v>
      </c>
      <c r="H110" s="166">
        <v>63</v>
      </c>
      <c r="I110" s="166">
        <v>63</v>
      </c>
      <c r="J110" s="165">
        <v>28</v>
      </c>
      <c r="K110" s="166">
        <v>0</v>
      </c>
      <c r="L110" s="165">
        <v>9</v>
      </c>
      <c r="M110" s="166">
        <v>14</v>
      </c>
      <c r="N110" s="165">
        <v>22</v>
      </c>
      <c r="O110" s="246">
        <f t="shared" si="19"/>
        <v>78.57142857142857</v>
      </c>
      <c r="P110" s="313">
        <f t="shared" si="20"/>
        <v>280</v>
      </c>
      <c r="Q110" s="39"/>
    </row>
    <row r="111" spans="1:17" ht="31.5" customHeight="1" thickBot="1">
      <c r="A111" s="438"/>
      <c r="B111" s="439"/>
      <c r="C111" s="80" t="s">
        <v>143</v>
      </c>
      <c r="D111" s="448" t="s">
        <v>366</v>
      </c>
      <c r="E111" s="449"/>
      <c r="F111" s="223">
        <v>99</v>
      </c>
      <c r="G111" s="165">
        <f aca="true" t="shared" si="27" ref="G111:N111">G112+G113+G114</f>
        <v>0</v>
      </c>
      <c r="H111" s="166">
        <f t="shared" si="27"/>
        <v>0</v>
      </c>
      <c r="I111" s="166">
        <f>I112+I113+I114</f>
        <v>0</v>
      </c>
      <c r="J111" s="165">
        <f t="shared" si="27"/>
        <v>0</v>
      </c>
      <c r="K111" s="166">
        <f t="shared" si="27"/>
        <v>0</v>
      </c>
      <c r="L111" s="165">
        <f t="shared" si="27"/>
        <v>0</v>
      </c>
      <c r="M111" s="166">
        <f t="shared" si="27"/>
        <v>0</v>
      </c>
      <c r="N111" s="165">
        <f t="shared" si="27"/>
        <v>0</v>
      </c>
      <c r="O111" s="246">
        <f t="shared" si="19"/>
        <v>0</v>
      </c>
      <c r="P111" s="313">
        <f t="shared" si="20"/>
        <v>0</v>
      </c>
      <c r="Q111" s="39"/>
    </row>
    <row r="112" spans="1:17" ht="33" customHeight="1" thickBot="1">
      <c r="A112" s="438"/>
      <c r="B112" s="439"/>
      <c r="C112" s="80"/>
      <c r="D112" s="434" t="s">
        <v>81</v>
      </c>
      <c r="E112" s="435"/>
      <c r="F112" s="223">
        <v>100</v>
      </c>
      <c r="G112" s="165">
        <v>0</v>
      </c>
      <c r="H112" s="166">
        <v>0</v>
      </c>
      <c r="I112" s="166">
        <v>0</v>
      </c>
      <c r="J112" s="165">
        <v>0</v>
      </c>
      <c r="K112" s="166">
        <v>0</v>
      </c>
      <c r="L112" s="165">
        <v>0</v>
      </c>
      <c r="M112" s="166">
        <v>0</v>
      </c>
      <c r="N112" s="165">
        <v>0</v>
      </c>
      <c r="O112" s="246">
        <f t="shared" si="19"/>
        <v>0</v>
      </c>
      <c r="P112" s="313">
        <f t="shared" si="20"/>
        <v>0</v>
      </c>
      <c r="Q112" s="39"/>
    </row>
    <row r="113" spans="1:17" ht="35.25" customHeight="1" thickBot="1">
      <c r="A113" s="438"/>
      <c r="B113" s="439"/>
      <c r="C113" s="80"/>
      <c r="D113" s="434" t="s">
        <v>82</v>
      </c>
      <c r="E113" s="435"/>
      <c r="F113" s="223">
        <v>101</v>
      </c>
      <c r="G113" s="165">
        <v>0</v>
      </c>
      <c r="H113" s="166">
        <v>0</v>
      </c>
      <c r="I113" s="166">
        <v>0</v>
      </c>
      <c r="J113" s="165">
        <v>0</v>
      </c>
      <c r="K113" s="166">
        <v>0</v>
      </c>
      <c r="L113" s="165">
        <v>0</v>
      </c>
      <c r="M113" s="166">
        <v>0</v>
      </c>
      <c r="N113" s="165">
        <v>0</v>
      </c>
      <c r="O113" s="246">
        <f t="shared" si="19"/>
        <v>0</v>
      </c>
      <c r="P113" s="313">
        <f t="shared" si="20"/>
        <v>0</v>
      </c>
      <c r="Q113" s="39"/>
    </row>
    <row r="114" spans="1:17" ht="44.25" customHeight="1" thickBot="1">
      <c r="A114" s="438"/>
      <c r="B114" s="439"/>
      <c r="C114" s="80"/>
      <c r="D114" s="434" t="s">
        <v>156</v>
      </c>
      <c r="E114" s="435"/>
      <c r="F114" s="223">
        <v>102</v>
      </c>
      <c r="G114" s="165">
        <v>0</v>
      </c>
      <c r="H114" s="166">
        <v>0</v>
      </c>
      <c r="I114" s="166">
        <v>0</v>
      </c>
      <c r="J114" s="165">
        <v>0</v>
      </c>
      <c r="K114" s="166">
        <v>0</v>
      </c>
      <c r="L114" s="165">
        <v>0</v>
      </c>
      <c r="M114" s="166">
        <v>0</v>
      </c>
      <c r="N114" s="165">
        <v>0</v>
      </c>
      <c r="O114" s="246">
        <f t="shared" si="19"/>
        <v>0</v>
      </c>
      <c r="P114" s="313">
        <f t="shared" si="20"/>
        <v>0</v>
      </c>
      <c r="Q114" s="39"/>
    </row>
    <row r="115" spans="1:17" ht="67.5" customHeight="1" thickBot="1">
      <c r="A115" s="438"/>
      <c r="B115" s="439"/>
      <c r="C115" s="80" t="s">
        <v>144</v>
      </c>
      <c r="D115" s="448" t="s">
        <v>367</v>
      </c>
      <c r="E115" s="449"/>
      <c r="F115" s="223">
        <v>103</v>
      </c>
      <c r="G115" s="165">
        <v>0</v>
      </c>
      <c r="H115" s="166">
        <f aca="true" t="shared" si="28" ref="H115:N115">H116+H119+H122+H123</f>
        <v>0</v>
      </c>
      <c r="I115" s="166">
        <f>I116+I119+I122+I123</f>
        <v>0</v>
      </c>
      <c r="J115" s="165">
        <f t="shared" si="28"/>
        <v>0</v>
      </c>
      <c r="K115" s="166">
        <f t="shared" si="28"/>
        <v>0</v>
      </c>
      <c r="L115" s="165">
        <f t="shared" si="28"/>
        <v>0</v>
      </c>
      <c r="M115" s="166">
        <f t="shared" si="28"/>
        <v>0</v>
      </c>
      <c r="N115" s="165">
        <f t="shared" si="28"/>
        <v>0</v>
      </c>
      <c r="O115" s="246">
        <f t="shared" si="19"/>
        <v>0</v>
      </c>
      <c r="P115" s="313">
        <f t="shared" si="20"/>
        <v>0</v>
      </c>
      <c r="Q115" s="39"/>
    </row>
    <row r="116" spans="1:17" ht="19.5" customHeight="1" thickBot="1">
      <c r="A116" s="438"/>
      <c r="B116" s="439"/>
      <c r="C116" s="459"/>
      <c r="D116" s="434" t="s">
        <v>187</v>
      </c>
      <c r="E116" s="435"/>
      <c r="F116" s="223">
        <v>104</v>
      </c>
      <c r="G116" s="165">
        <f aca="true" t="shared" si="29" ref="G116:N116">G117+G118</f>
        <v>0</v>
      </c>
      <c r="H116" s="166">
        <f t="shared" si="29"/>
        <v>0</v>
      </c>
      <c r="I116" s="166">
        <f>I117+I118</f>
        <v>0</v>
      </c>
      <c r="J116" s="165">
        <f t="shared" si="29"/>
        <v>0</v>
      </c>
      <c r="K116" s="166">
        <f t="shared" si="29"/>
        <v>0</v>
      </c>
      <c r="L116" s="165">
        <f t="shared" si="29"/>
        <v>0</v>
      </c>
      <c r="M116" s="166">
        <f t="shared" si="29"/>
        <v>0</v>
      </c>
      <c r="N116" s="165">
        <f t="shared" si="29"/>
        <v>0</v>
      </c>
      <c r="O116" s="246">
        <f t="shared" si="19"/>
        <v>0</v>
      </c>
      <c r="P116" s="313">
        <f t="shared" si="20"/>
        <v>0</v>
      </c>
      <c r="Q116" s="39"/>
    </row>
    <row r="117" spans="1:17" ht="19.5" customHeight="1" thickBot="1">
      <c r="A117" s="438"/>
      <c r="B117" s="439"/>
      <c r="C117" s="459"/>
      <c r="D117" s="77"/>
      <c r="E117" s="204" t="s">
        <v>267</v>
      </c>
      <c r="F117" s="223">
        <v>105</v>
      </c>
      <c r="G117" s="165">
        <v>0</v>
      </c>
      <c r="H117" s="166">
        <v>0</v>
      </c>
      <c r="I117" s="166">
        <v>0</v>
      </c>
      <c r="J117" s="165">
        <v>0</v>
      </c>
      <c r="K117" s="166">
        <v>0</v>
      </c>
      <c r="L117" s="165">
        <v>0</v>
      </c>
      <c r="M117" s="166">
        <v>0</v>
      </c>
      <c r="N117" s="165">
        <v>0</v>
      </c>
      <c r="O117" s="246">
        <f t="shared" si="19"/>
        <v>0</v>
      </c>
      <c r="P117" s="313">
        <f t="shared" si="20"/>
        <v>0</v>
      </c>
      <c r="Q117" s="39"/>
    </row>
    <row r="118" spans="1:17" ht="19.5" customHeight="1" thickBot="1">
      <c r="A118" s="438"/>
      <c r="B118" s="439"/>
      <c r="C118" s="459"/>
      <c r="D118" s="77"/>
      <c r="E118" s="204" t="s">
        <v>268</v>
      </c>
      <c r="F118" s="223">
        <v>106</v>
      </c>
      <c r="G118" s="165">
        <v>0</v>
      </c>
      <c r="H118" s="166">
        <v>0</v>
      </c>
      <c r="I118" s="166">
        <v>0</v>
      </c>
      <c r="J118" s="165">
        <v>0</v>
      </c>
      <c r="K118" s="166">
        <v>0</v>
      </c>
      <c r="L118" s="165">
        <v>0</v>
      </c>
      <c r="M118" s="166">
        <v>0</v>
      </c>
      <c r="N118" s="165">
        <v>0</v>
      </c>
      <c r="O118" s="246">
        <f t="shared" si="19"/>
        <v>0</v>
      </c>
      <c r="P118" s="313">
        <f t="shared" si="20"/>
        <v>0</v>
      </c>
      <c r="Q118" s="39"/>
    </row>
    <row r="119" spans="1:17" ht="37.5" customHeight="1" thickBot="1">
      <c r="A119" s="438"/>
      <c r="B119" s="439"/>
      <c r="C119" s="459"/>
      <c r="D119" s="434" t="s">
        <v>269</v>
      </c>
      <c r="E119" s="435"/>
      <c r="F119" s="223">
        <v>107</v>
      </c>
      <c r="G119" s="165">
        <f aca="true" t="shared" si="30" ref="G119:N119">G120+G121</f>
        <v>0</v>
      </c>
      <c r="H119" s="166">
        <f t="shared" si="30"/>
        <v>0</v>
      </c>
      <c r="I119" s="166">
        <f>I120+I121</f>
        <v>0</v>
      </c>
      <c r="J119" s="165">
        <f t="shared" si="30"/>
        <v>0</v>
      </c>
      <c r="K119" s="166">
        <f t="shared" si="30"/>
        <v>0</v>
      </c>
      <c r="L119" s="165">
        <f t="shared" si="30"/>
        <v>0</v>
      </c>
      <c r="M119" s="166">
        <v>0</v>
      </c>
      <c r="N119" s="165">
        <f t="shared" si="30"/>
        <v>0</v>
      </c>
      <c r="O119" s="246">
        <f t="shared" si="19"/>
        <v>0</v>
      </c>
      <c r="P119" s="313">
        <f t="shared" si="20"/>
        <v>0</v>
      </c>
      <c r="Q119" s="39"/>
    </row>
    <row r="120" spans="1:17" ht="20.25" customHeight="1" thickBot="1">
      <c r="A120" s="438"/>
      <c r="B120" s="439"/>
      <c r="C120" s="459"/>
      <c r="D120" s="77"/>
      <c r="E120" s="204" t="s">
        <v>267</v>
      </c>
      <c r="F120" s="223">
        <v>108</v>
      </c>
      <c r="G120" s="165">
        <v>0</v>
      </c>
      <c r="H120" s="166">
        <v>0</v>
      </c>
      <c r="I120" s="166">
        <v>0</v>
      </c>
      <c r="J120" s="165">
        <v>0</v>
      </c>
      <c r="K120" s="166">
        <v>0</v>
      </c>
      <c r="L120" s="165">
        <v>0</v>
      </c>
      <c r="M120" s="166">
        <v>0</v>
      </c>
      <c r="N120" s="165">
        <v>0</v>
      </c>
      <c r="O120" s="246">
        <f t="shared" si="19"/>
        <v>0</v>
      </c>
      <c r="P120" s="313">
        <f t="shared" si="20"/>
        <v>0</v>
      </c>
      <c r="Q120" s="39"/>
    </row>
    <row r="121" spans="1:17" ht="18" customHeight="1" thickBot="1">
      <c r="A121" s="438"/>
      <c r="B121" s="439"/>
      <c r="C121" s="459"/>
      <c r="D121" s="77"/>
      <c r="E121" s="204" t="s">
        <v>268</v>
      </c>
      <c r="F121" s="223">
        <v>109</v>
      </c>
      <c r="G121" s="165">
        <v>0</v>
      </c>
      <c r="H121" s="166">
        <v>0</v>
      </c>
      <c r="I121" s="166">
        <v>0</v>
      </c>
      <c r="J121" s="165">
        <v>0</v>
      </c>
      <c r="K121" s="166">
        <v>0</v>
      </c>
      <c r="L121" s="165">
        <v>0</v>
      </c>
      <c r="M121" s="166">
        <v>0</v>
      </c>
      <c r="N121" s="165">
        <v>0</v>
      </c>
      <c r="O121" s="246">
        <f t="shared" si="19"/>
        <v>0</v>
      </c>
      <c r="P121" s="313">
        <f t="shared" si="20"/>
        <v>0</v>
      </c>
      <c r="Q121" s="39"/>
    </row>
    <row r="122" spans="1:17" ht="18.75" customHeight="1" thickBot="1">
      <c r="A122" s="438"/>
      <c r="B122" s="439"/>
      <c r="C122" s="459"/>
      <c r="D122" s="434" t="s">
        <v>368</v>
      </c>
      <c r="E122" s="435"/>
      <c r="F122" s="223">
        <v>110</v>
      </c>
      <c r="G122" s="165">
        <v>0</v>
      </c>
      <c r="H122" s="166">
        <v>0</v>
      </c>
      <c r="I122" s="166">
        <v>0</v>
      </c>
      <c r="J122" s="165">
        <v>0</v>
      </c>
      <c r="K122" s="166">
        <v>0</v>
      </c>
      <c r="L122" s="165">
        <v>0</v>
      </c>
      <c r="M122" s="166">
        <v>0</v>
      </c>
      <c r="N122" s="165">
        <v>0</v>
      </c>
      <c r="O122" s="246">
        <f t="shared" si="19"/>
        <v>0</v>
      </c>
      <c r="P122" s="313">
        <f t="shared" si="20"/>
        <v>0</v>
      </c>
      <c r="Q122" s="39"/>
    </row>
    <row r="123" spans="1:17" ht="31.5" customHeight="1" thickBot="1">
      <c r="A123" s="438"/>
      <c r="B123" s="439"/>
      <c r="C123" s="80"/>
      <c r="D123" s="434" t="s">
        <v>186</v>
      </c>
      <c r="E123" s="435"/>
      <c r="F123" s="223">
        <v>111</v>
      </c>
      <c r="G123" s="165">
        <v>0</v>
      </c>
      <c r="H123" s="166">
        <v>0</v>
      </c>
      <c r="I123" s="166">
        <v>0</v>
      </c>
      <c r="J123" s="165">
        <v>0</v>
      </c>
      <c r="K123" s="166">
        <v>0</v>
      </c>
      <c r="L123" s="165">
        <v>0</v>
      </c>
      <c r="M123" s="166">
        <v>0</v>
      </c>
      <c r="N123" s="165">
        <v>0</v>
      </c>
      <c r="O123" s="246">
        <f t="shared" si="19"/>
        <v>0</v>
      </c>
      <c r="P123" s="313">
        <f t="shared" si="20"/>
        <v>0</v>
      </c>
      <c r="Q123" s="39"/>
    </row>
    <row r="124" spans="1:17" ht="27.75" customHeight="1" thickBot="1">
      <c r="A124" s="438"/>
      <c r="B124" s="439"/>
      <c r="C124" s="80" t="s">
        <v>145</v>
      </c>
      <c r="D124" s="434" t="s">
        <v>294</v>
      </c>
      <c r="E124" s="435"/>
      <c r="F124" s="223">
        <v>112</v>
      </c>
      <c r="G124" s="165">
        <v>23</v>
      </c>
      <c r="H124" s="166">
        <v>24</v>
      </c>
      <c r="I124" s="166">
        <v>24</v>
      </c>
      <c r="J124" s="165">
        <v>24</v>
      </c>
      <c r="K124" s="166">
        <v>8</v>
      </c>
      <c r="L124" s="165">
        <v>13</v>
      </c>
      <c r="M124" s="166">
        <v>20</v>
      </c>
      <c r="N124" s="165">
        <v>27</v>
      </c>
      <c r="O124" s="246">
        <f t="shared" si="19"/>
        <v>112.5</v>
      </c>
      <c r="P124" s="313">
        <f t="shared" si="20"/>
        <v>104.34782608695652</v>
      </c>
      <c r="Q124" s="39"/>
    </row>
    <row r="125" spans="1:17" ht="38.25" customHeight="1" thickBot="1">
      <c r="A125" s="438"/>
      <c r="B125" s="439"/>
      <c r="C125" s="442" t="s">
        <v>369</v>
      </c>
      <c r="D125" s="442"/>
      <c r="E125" s="443"/>
      <c r="F125" s="223">
        <v>113</v>
      </c>
      <c r="G125" s="165">
        <f aca="true" t="shared" si="31" ref="G125:N125">G126+G129+G130+G131+G132+G133</f>
        <v>37</v>
      </c>
      <c r="H125" s="166">
        <f t="shared" si="31"/>
        <v>77</v>
      </c>
      <c r="I125" s="166">
        <f>I126+I129+I130+I131+I132+I133</f>
        <v>77</v>
      </c>
      <c r="J125" s="165">
        <f t="shared" si="31"/>
        <v>33</v>
      </c>
      <c r="K125" s="166">
        <f t="shared" si="31"/>
        <v>16</v>
      </c>
      <c r="L125" s="165">
        <f t="shared" si="31"/>
        <v>25</v>
      </c>
      <c r="M125" s="166">
        <f t="shared" si="31"/>
        <v>35</v>
      </c>
      <c r="N125" s="165">
        <f t="shared" si="31"/>
        <v>48</v>
      </c>
      <c r="O125" s="246">
        <f t="shared" si="19"/>
        <v>145.45454545454547</v>
      </c>
      <c r="P125" s="313">
        <f t="shared" si="20"/>
        <v>89.1891891891892</v>
      </c>
      <c r="Q125" s="39"/>
    </row>
    <row r="126" spans="1:17" ht="28.5" customHeight="1" thickBot="1">
      <c r="A126" s="438"/>
      <c r="B126" s="439"/>
      <c r="C126" s="80" t="s">
        <v>21</v>
      </c>
      <c r="D126" s="448" t="s">
        <v>370</v>
      </c>
      <c r="E126" s="449"/>
      <c r="F126" s="223">
        <v>114</v>
      </c>
      <c r="G126" s="165">
        <f aca="true" t="shared" si="32" ref="G126:N126">G127+G128</f>
        <v>0</v>
      </c>
      <c r="H126" s="166">
        <f t="shared" si="32"/>
        <v>0</v>
      </c>
      <c r="I126" s="166">
        <f>I127+I128</f>
        <v>0</v>
      </c>
      <c r="J126" s="165">
        <f t="shared" si="32"/>
        <v>0</v>
      </c>
      <c r="K126" s="166">
        <f t="shared" si="32"/>
        <v>0</v>
      </c>
      <c r="L126" s="165">
        <f t="shared" si="32"/>
        <v>0</v>
      </c>
      <c r="M126" s="166">
        <f t="shared" si="32"/>
        <v>0</v>
      </c>
      <c r="N126" s="165">
        <f t="shared" si="32"/>
        <v>0</v>
      </c>
      <c r="O126" s="246">
        <f t="shared" si="19"/>
        <v>0</v>
      </c>
      <c r="P126" s="313">
        <f t="shared" si="20"/>
        <v>0</v>
      </c>
      <c r="Q126" s="39"/>
    </row>
    <row r="127" spans="1:17" ht="18.75" customHeight="1" thickBot="1">
      <c r="A127" s="438"/>
      <c r="B127" s="439"/>
      <c r="C127" s="80"/>
      <c r="D127" s="434" t="s">
        <v>83</v>
      </c>
      <c r="E127" s="435"/>
      <c r="F127" s="223">
        <v>115</v>
      </c>
      <c r="G127" s="165">
        <v>0</v>
      </c>
      <c r="H127" s="166">
        <v>0</v>
      </c>
      <c r="I127" s="166">
        <v>0</v>
      </c>
      <c r="J127" s="165">
        <v>0</v>
      </c>
      <c r="K127" s="166">
        <v>0</v>
      </c>
      <c r="L127" s="165">
        <v>0</v>
      </c>
      <c r="M127" s="166">
        <v>0</v>
      </c>
      <c r="N127" s="165">
        <v>0</v>
      </c>
      <c r="O127" s="246">
        <f t="shared" si="19"/>
        <v>0</v>
      </c>
      <c r="P127" s="313">
        <f t="shared" si="20"/>
        <v>0</v>
      </c>
      <c r="Q127" s="39"/>
    </row>
    <row r="128" spans="1:17" ht="18.75" customHeight="1" thickBot="1">
      <c r="A128" s="438"/>
      <c r="B128" s="439"/>
      <c r="C128" s="80"/>
      <c r="D128" s="434" t="s">
        <v>84</v>
      </c>
      <c r="E128" s="435"/>
      <c r="F128" s="223">
        <v>116</v>
      </c>
      <c r="G128" s="165">
        <v>0</v>
      </c>
      <c r="H128" s="166">
        <v>0</v>
      </c>
      <c r="I128" s="166">
        <v>0</v>
      </c>
      <c r="J128" s="165">
        <v>0</v>
      </c>
      <c r="K128" s="166">
        <v>0</v>
      </c>
      <c r="L128" s="165">
        <v>0</v>
      </c>
      <c r="M128" s="166">
        <v>0</v>
      </c>
      <c r="N128" s="165">
        <v>0</v>
      </c>
      <c r="O128" s="246">
        <f t="shared" si="19"/>
        <v>0</v>
      </c>
      <c r="P128" s="313">
        <f t="shared" si="20"/>
        <v>0</v>
      </c>
      <c r="Q128" s="39"/>
    </row>
    <row r="129" spans="1:17" ht="21" customHeight="1" thickBot="1">
      <c r="A129" s="438"/>
      <c r="B129" s="439"/>
      <c r="C129" s="80" t="s">
        <v>22</v>
      </c>
      <c r="D129" s="434" t="s">
        <v>85</v>
      </c>
      <c r="E129" s="435"/>
      <c r="F129" s="223">
        <v>117</v>
      </c>
      <c r="G129" s="165">
        <v>0</v>
      </c>
      <c r="H129" s="166">
        <v>0</v>
      </c>
      <c r="I129" s="166">
        <v>0</v>
      </c>
      <c r="J129" s="165">
        <v>0</v>
      </c>
      <c r="K129" s="166">
        <v>0</v>
      </c>
      <c r="L129" s="165">
        <v>0</v>
      </c>
      <c r="M129" s="166">
        <v>0</v>
      </c>
      <c r="N129" s="165">
        <v>0</v>
      </c>
      <c r="O129" s="246">
        <f t="shared" si="19"/>
        <v>0</v>
      </c>
      <c r="P129" s="313">
        <f t="shared" si="20"/>
        <v>0</v>
      </c>
      <c r="Q129" s="39"/>
    </row>
    <row r="130" spans="1:17" ht="32.25" customHeight="1" thickBot="1">
      <c r="A130" s="438"/>
      <c r="B130" s="439"/>
      <c r="C130" s="80" t="s">
        <v>24</v>
      </c>
      <c r="D130" s="434" t="s">
        <v>178</v>
      </c>
      <c r="E130" s="435"/>
      <c r="F130" s="223">
        <v>118</v>
      </c>
      <c r="G130" s="165">
        <v>0</v>
      </c>
      <c r="H130" s="166">
        <v>0</v>
      </c>
      <c r="I130" s="166">
        <v>0</v>
      </c>
      <c r="J130" s="165">
        <v>0</v>
      </c>
      <c r="K130" s="166">
        <v>0</v>
      </c>
      <c r="L130" s="165">
        <v>0</v>
      </c>
      <c r="M130" s="166">
        <v>0</v>
      </c>
      <c r="N130" s="165">
        <v>0</v>
      </c>
      <c r="O130" s="246">
        <f t="shared" si="19"/>
        <v>0</v>
      </c>
      <c r="P130" s="313">
        <f t="shared" si="20"/>
        <v>0</v>
      </c>
      <c r="Q130" s="39"/>
    </row>
    <row r="131" spans="1:17" ht="17.25" customHeight="1" thickBot="1">
      <c r="A131" s="438"/>
      <c r="B131" s="439"/>
      <c r="C131" s="80" t="s">
        <v>26</v>
      </c>
      <c r="D131" s="434" t="s">
        <v>40</v>
      </c>
      <c r="E131" s="435"/>
      <c r="F131" s="223">
        <v>119</v>
      </c>
      <c r="G131" s="165">
        <v>13</v>
      </c>
      <c r="H131" s="166">
        <v>45</v>
      </c>
      <c r="I131" s="166">
        <v>45</v>
      </c>
      <c r="J131" s="165">
        <v>8</v>
      </c>
      <c r="K131" s="166">
        <v>6</v>
      </c>
      <c r="L131" s="165">
        <v>8</v>
      </c>
      <c r="M131" s="166">
        <v>12</v>
      </c>
      <c r="N131" s="165">
        <v>16</v>
      </c>
      <c r="O131" s="246">
        <f t="shared" si="19"/>
        <v>200</v>
      </c>
      <c r="P131" s="313">
        <f t="shared" si="20"/>
        <v>61.53846153846154</v>
      </c>
      <c r="Q131" s="39"/>
    </row>
    <row r="132" spans="1:17" ht="26.25" customHeight="1" thickBot="1">
      <c r="A132" s="438"/>
      <c r="B132" s="439"/>
      <c r="C132" s="85" t="s">
        <v>27</v>
      </c>
      <c r="D132" s="434" t="s">
        <v>35</v>
      </c>
      <c r="E132" s="435"/>
      <c r="F132" s="223">
        <v>120</v>
      </c>
      <c r="G132" s="165">
        <v>24</v>
      </c>
      <c r="H132" s="166">
        <v>32</v>
      </c>
      <c r="I132" s="166">
        <v>32</v>
      </c>
      <c r="J132" s="165">
        <v>25</v>
      </c>
      <c r="K132" s="166">
        <v>10</v>
      </c>
      <c r="L132" s="165">
        <v>17</v>
      </c>
      <c r="M132" s="166">
        <v>23</v>
      </c>
      <c r="N132" s="165">
        <v>32</v>
      </c>
      <c r="O132" s="246">
        <f t="shared" si="19"/>
        <v>128</v>
      </c>
      <c r="P132" s="313">
        <f t="shared" si="20"/>
        <v>104.16666666666667</v>
      </c>
      <c r="Q132" s="39"/>
    </row>
    <row r="133" spans="1:17" ht="36" customHeight="1" thickBot="1">
      <c r="A133" s="438"/>
      <c r="B133" s="439"/>
      <c r="C133" s="81" t="s">
        <v>200</v>
      </c>
      <c r="D133" s="496" t="s">
        <v>371</v>
      </c>
      <c r="E133" s="497"/>
      <c r="F133" s="223">
        <v>121</v>
      </c>
      <c r="G133" s="165">
        <f>G134-G137</f>
        <v>0</v>
      </c>
      <c r="H133" s="166">
        <f>H134-H137</f>
        <v>0</v>
      </c>
      <c r="I133" s="166">
        <f>I134-I137</f>
        <v>0</v>
      </c>
      <c r="J133" s="165">
        <f>J134-J137</f>
        <v>0</v>
      </c>
      <c r="K133" s="166">
        <v>0</v>
      </c>
      <c r="L133" s="165">
        <f>L134-L137</f>
        <v>0</v>
      </c>
      <c r="M133" s="166">
        <f>M134-M137</f>
        <v>0</v>
      </c>
      <c r="N133" s="165">
        <f>N134-N137</f>
        <v>0</v>
      </c>
      <c r="O133" s="246">
        <f t="shared" si="19"/>
        <v>0</v>
      </c>
      <c r="P133" s="313">
        <f t="shared" si="20"/>
        <v>0</v>
      </c>
      <c r="Q133" s="39"/>
    </row>
    <row r="134" spans="1:17" ht="28.5" customHeight="1" thickBot="1">
      <c r="A134" s="438"/>
      <c r="B134" s="95"/>
      <c r="C134" s="78"/>
      <c r="D134" s="86" t="s">
        <v>122</v>
      </c>
      <c r="E134" s="215" t="s">
        <v>270</v>
      </c>
      <c r="F134" s="223">
        <v>122</v>
      </c>
      <c r="G134" s="165">
        <v>0</v>
      </c>
      <c r="H134" s="166">
        <v>0</v>
      </c>
      <c r="I134" s="166">
        <v>0</v>
      </c>
      <c r="J134" s="165">
        <v>0</v>
      </c>
      <c r="K134" s="166">
        <v>0</v>
      </c>
      <c r="L134" s="165">
        <v>0</v>
      </c>
      <c r="M134" s="166">
        <v>0</v>
      </c>
      <c r="N134" s="165">
        <v>0</v>
      </c>
      <c r="O134" s="246">
        <f t="shared" si="19"/>
        <v>0</v>
      </c>
      <c r="P134" s="313">
        <f t="shared" si="20"/>
        <v>0</v>
      </c>
      <c r="Q134" s="39"/>
    </row>
    <row r="135" spans="1:17" ht="28.5" customHeight="1" thickBot="1">
      <c r="A135" s="438"/>
      <c r="B135" s="95"/>
      <c r="C135" s="87"/>
      <c r="D135" s="86" t="s">
        <v>229</v>
      </c>
      <c r="E135" s="204" t="s">
        <v>271</v>
      </c>
      <c r="F135" s="223">
        <v>123</v>
      </c>
      <c r="G135" s="165">
        <v>0</v>
      </c>
      <c r="H135" s="166">
        <v>0</v>
      </c>
      <c r="I135" s="166">
        <v>0</v>
      </c>
      <c r="J135" s="234">
        <v>0</v>
      </c>
      <c r="K135" s="166">
        <v>0</v>
      </c>
      <c r="L135" s="165">
        <v>0</v>
      </c>
      <c r="M135" s="166">
        <v>0</v>
      </c>
      <c r="N135" s="165">
        <v>0</v>
      </c>
      <c r="O135" s="246">
        <f t="shared" si="19"/>
        <v>0</v>
      </c>
      <c r="P135" s="313">
        <f t="shared" si="20"/>
        <v>0</v>
      </c>
      <c r="Q135" s="39"/>
    </row>
    <row r="136" spans="1:17" ht="28.5" customHeight="1" thickBot="1">
      <c r="A136" s="438"/>
      <c r="B136" s="95"/>
      <c r="C136" s="87"/>
      <c r="D136" s="86" t="s">
        <v>230</v>
      </c>
      <c r="E136" s="216" t="s">
        <v>242</v>
      </c>
      <c r="F136" s="223">
        <v>124</v>
      </c>
      <c r="G136" s="165">
        <v>0</v>
      </c>
      <c r="H136" s="166">
        <v>0</v>
      </c>
      <c r="I136" s="166">
        <v>0</v>
      </c>
      <c r="J136" s="165">
        <v>0</v>
      </c>
      <c r="K136" s="166">
        <v>0</v>
      </c>
      <c r="L136" s="165">
        <v>0</v>
      </c>
      <c r="M136" s="166">
        <v>0</v>
      </c>
      <c r="N136" s="165">
        <v>0</v>
      </c>
      <c r="O136" s="246">
        <f t="shared" si="19"/>
        <v>0</v>
      </c>
      <c r="P136" s="313">
        <f t="shared" si="20"/>
        <v>0</v>
      </c>
      <c r="Q136" s="39"/>
    </row>
    <row r="137" spans="1:17" ht="42" customHeight="1" thickBot="1">
      <c r="A137" s="438"/>
      <c r="B137" s="95"/>
      <c r="C137" s="87"/>
      <c r="D137" s="86" t="s">
        <v>180</v>
      </c>
      <c r="E137" s="215" t="s">
        <v>185</v>
      </c>
      <c r="F137" s="223">
        <v>125</v>
      </c>
      <c r="G137" s="165">
        <f aca="true" t="shared" si="33" ref="G137:N137">G138</f>
        <v>0</v>
      </c>
      <c r="H137" s="166">
        <f t="shared" si="33"/>
        <v>0</v>
      </c>
      <c r="I137" s="166">
        <f t="shared" si="33"/>
        <v>0</v>
      </c>
      <c r="J137" s="165">
        <f t="shared" si="33"/>
        <v>0</v>
      </c>
      <c r="K137" s="166">
        <f t="shared" si="33"/>
        <v>0</v>
      </c>
      <c r="L137" s="165">
        <f t="shared" si="33"/>
        <v>0</v>
      </c>
      <c r="M137" s="166">
        <f t="shared" si="33"/>
        <v>0</v>
      </c>
      <c r="N137" s="165">
        <f t="shared" si="33"/>
        <v>0</v>
      </c>
      <c r="O137" s="246">
        <f t="shared" si="19"/>
        <v>0</v>
      </c>
      <c r="P137" s="313">
        <f t="shared" si="20"/>
        <v>0</v>
      </c>
      <c r="Q137" s="39"/>
    </row>
    <row r="138" spans="1:17" ht="28.5" customHeight="1" thickBot="1">
      <c r="A138" s="438"/>
      <c r="B138" s="95"/>
      <c r="C138" s="80"/>
      <c r="D138" s="77" t="s">
        <v>181</v>
      </c>
      <c r="E138" s="312" t="s">
        <v>372</v>
      </c>
      <c r="F138" s="223">
        <v>126</v>
      </c>
      <c r="G138" s="165">
        <f aca="true" t="shared" si="34" ref="G138:N138">G139+G140+G141</f>
        <v>0</v>
      </c>
      <c r="H138" s="166">
        <f t="shared" si="34"/>
        <v>0</v>
      </c>
      <c r="I138" s="166">
        <f>I139+I140+I141</f>
        <v>0</v>
      </c>
      <c r="J138" s="165">
        <f t="shared" si="34"/>
        <v>0</v>
      </c>
      <c r="K138" s="166">
        <f t="shared" si="34"/>
        <v>0</v>
      </c>
      <c r="L138" s="165">
        <f t="shared" si="34"/>
        <v>0</v>
      </c>
      <c r="M138" s="166">
        <f t="shared" si="34"/>
        <v>0</v>
      </c>
      <c r="N138" s="165">
        <f t="shared" si="34"/>
        <v>0</v>
      </c>
      <c r="O138" s="246">
        <f t="shared" si="19"/>
        <v>0</v>
      </c>
      <c r="P138" s="313">
        <f t="shared" si="20"/>
        <v>0</v>
      </c>
      <c r="Q138" s="39"/>
    </row>
    <row r="139" spans="1:17" ht="25.5" customHeight="1" thickBot="1">
      <c r="A139" s="438"/>
      <c r="B139" s="95"/>
      <c r="C139" s="80"/>
      <c r="D139" s="77"/>
      <c r="E139" s="203" t="s">
        <v>194</v>
      </c>
      <c r="F139" s="223">
        <v>127</v>
      </c>
      <c r="G139" s="165">
        <v>0</v>
      </c>
      <c r="H139" s="166">
        <v>0</v>
      </c>
      <c r="I139" s="166">
        <v>0</v>
      </c>
      <c r="J139" s="165">
        <v>0</v>
      </c>
      <c r="K139" s="166">
        <v>0</v>
      </c>
      <c r="L139" s="165">
        <v>0</v>
      </c>
      <c r="M139" s="166">
        <v>0</v>
      </c>
      <c r="N139" s="165">
        <v>0</v>
      </c>
      <c r="O139" s="246">
        <f t="shared" si="19"/>
        <v>0</v>
      </c>
      <c r="P139" s="313">
        <f t="shared" si="20"/>
        <v>0</v>
      </c>
      <c r="Q139" s="39"/>
    </row>
    <row r="140" spans="1:17" ht="30.75" customHeight="1" thickBot="1">
      <c r="A140" s="438"/>
      <c r="B140" s="95"/>
      <c r="C140" s="80"/>
      <c r="D140" s="77"/>
      <c r="E140" s="203" t="s">
        <v>195</v>
      </c>
      <c r="F140" s="223">
        <v>128</v>
      </c>
      <c r="G140" s="165">
        <v>0</v>
      </c>
      <c r="H140" s="166">
        <v>0</v>
      </c>
      <c r="I140" s="166">
        <v>0</v>
      </c>
      <c r="J140" s="165">
        <v>0</v>
      </c>
      <c r="K140" s="166">
        <v>0</v>
      </c>
      <c r="L140" s="165">
        <v>0</v>
      </c>
      <c r="M140" s="166">
        <v>0</v>
      </c>
      <c r="N140" s="165">
        <v>0</v>
      </c>
      <c r="O140" s="246">
        <f t="shared" si="19"/>
        <v>0</v>
      </c>
      <c r="P140" s="313">
        <f t="shared" si="20"/>
        <v>0</v>
      </c>
      <c r="Q140" s="39"/>
    </row>
    <row r="141" spans="1:17" ht="17.25" customHeight="1" thickBot="1">
      <c r="A141" s="438"/>
      <c r="B141" s="95"/>
      <c r="C141" s="80"/>
      <c r="D141" s="77"/>
      <c r="E141" s="217" t="s">
        <v>196</v>
      </c>
      <c r="F141" s="223">
        <v>129</v>
      </c>
      <c r="G141" s="165">
        <v>0</v>
      </c>
      <c r="H141" s="166">
        <v>0</v>
      </c>
      <c r="I141" s="166">
        <v>0</v>
      </c>
      <c r="J141" s="165">
        <v>0</v>
      </c>
      <c r="K141" s="166">
        <v>0</v>
      </c>
      <c r="L141" s="165">
        <v>0</v>
      </c>
      <c r="M141" s="166">
        <v>0</v>
      </c>
      <c r="N141" s="165">
        <v>0</v>
      </c>
      <c r="O141" s="246">
        <f aca="true" t="shared" si="35" ref="O141:O182">IF(J141,N141/J141*100,0)</f>
        <v>0</v>
      </c>
      <c r="P141" s="313">
        <f aca="true" t="shared" si="36" ref="P141:P182">IF(G141,J141/G141*100,0)</f>
        <v>0</v>
      </c>
      <c r="Q141" s="39"/>
    </row>
    <row r="142" spans="1:17" ht="40.5" customHeight="1" thickBot="1">
      <c r="A142" s="438"/>
      <c r="B142" s="95">
        <v>2</v>
      </c>
      <c r="C142" s="80"/>
      <c r="D142" s="448" t="s">
        <v>373</v>
      </c>
      <c r="E142" s="449"/>
      <c r="F142" s="223">
        <v>130</v>
      </c>
      <c r="G142" s="165">
        <f aca="true" t="shared" si="37" ref="G142:N142">G143+G146+G149</f>
        <v>0</v>
      </c>
      <c r="H142" s="166">
        <f t="shared" si="37"/>
        <v>0</v>
      </c>
      <c r="I142" s="166">
        <f>I143+I146+I149</f>
        <v>0</v>
      </c>
      <c r="J142" s="165">
        <f t="shared" si="37"/>
        <v>4</v>
      </c>
      <c r="K142" s="166">
        <f t="shared" si="37"/>
        <v>0</v>
      </c>
      <c r="L142" s="165">
        <f t="shared" si="37"/>
        <v>1</v>
      </c>
      <c r="M142" s="166">
        <f t="shared" si="37"/>
        <v>2</v>
      </c>
      <c r="N142" s="165">
        <f t="shared" si="37"/>
        <v>3</v>
      </c>
      <c r="O142" s="246">
        <f t="shared" si="35"/>
        <v>75</v>
      </c>
      <c r="P142" s="313">
        <f t="shared" si="36"/>
        <v>0</v>
      </c>
      <c r="Q142" s="39"/>
    </row>
    <row r="143" spans="1:17" ht="19.5" customHeight="1" thickBot="1">
      <c r="A143" s="438"/>
      <c r="B143" s="439"/>
      <c r="C143" s="80" t="s">
        <v>21</v>
      </c>
      <c r="D143" s="434" t="s">
        <v>286</v>
      </c>
      <c r="E143" s="435"/>
      <c r="F143" s="223">
        <v>131</v>
      </c>
      <c r="G143" s="165">
        <f aca="true" t="shared" si="38" ref="G143:N143">G144+G145</f>
        <v>0</v>
      </c>
      <c r="H143" s="166">
        <f t="shared" si="38"/>
        <v>0</v>
      </c>
      <c r="I143" s="166">
        <f>I144+I145</f>
        <v>0</v>
      </c>
      <c r="J143" s="165">
        <f t="shared" si="38"/>
        <v>4</v>
      </c>
      <c r="K143" s="166">
        <f t="shared" si="38"/>
        <v>0</v>
      </c>
      <c r="L143" s="165">
        <v>0</v>
      </c>
      <c r="M143" s="166">
        <f t="shared" si="38"/>
        <v>0</v>
      </c>
      <c r="N143" s="165">
        <f t="shared" si="38"/>
        <v>0</v>
      </c>
      <c r="O143" s="246">
        <f t="shared" si="35"/>
        <v>0</v>
      </c>
      <c r="P143" s="313">
        <f t="shared" si="36"/>
        <v>0</v>
      </c>
      <c r="Q143" s="39"/>
    </row>
    <row r="144" spans="1:17" ht="15.75" customHeight="1" thickBot="1">
      <c r="A144" s="438"/>
      <c r="B144" s="439"/>
      <c r="C144" s="80"/>
      <c r="D144" s="77" t="s">
        <v>147</v>
      </c>
      <c r="E144" s="203" t="s">
        <v>149</v>
      </c>
      <c r="F144" s="223">
        <v>132</v>
      </c>
      <c r="G144" s="165">
        <v>0</v>
      </c>
      <c r="H144" s="166">
        <v>0</v>
      </c>
      <c r="I144" s="166">
        <v>0</v>
      </c>
      <c r="J144" s="165">
        <v>4</v>
      </c>
      <c r="K144" s="166">
        <v>0</v>
      </c>
      <c r="L144" s="165">
        <v>0</v>
      </c>
      <c r="M144" s="166">
        <v>0</v>
      </c>
      <c r="N144" s="165">
        <v>0</v>
      </c>
      <c r="O144" s="246">
        <f t="shared" si="35"/>
        <v>0</v>
      </c>
      <c r="P144" s="313">
        <f t="shared" si="36"/>
        <v>0</v>
      </c>
      <c r="Q144" s="39"/>
    </row>
    <row r="145" spans="1:17" ht="28.5" customHeight="1" thickBot="1">
      <c r="A145" s="438"/>
      <c r="B145" s="439"/>
      <c r="C145" s="80"/>
      <c r="D145" s="77" t="s">
        <v>148</v>
      </c>
      <c r="E145" s="203" t="s">
        <v>150</v>
      </c>
      <c r="F145" s="223">
        <v>133</v>
      </c>
      <c r="G145" s="165">
        <v>0</v>
      </c>
      <c r="H145" s="166">
        <v>0</v>
      </c>
      <c r="I145" s="166">
        <v>0</v>
      </c>
      <c r="J145" s="165">
        <v>0</v>
      </c>
      <c r="K145" s="166">
        <v>0</v>
      </c>
      <c r="L145" s="165">
        <v>0</v>
      </c>
      <c r="M145" s="166">
        <v>0</v>
      </c>
      <c r="N145" s="165">
        <v>0</v>
      </c>
      <c r="O145" s="246">
        <f t="shared" si="35"/>
        <v>0</v>
      </c>
      <c r="P145" s="313">
        <f t="shared" si="36"/>
        <v>0</v>
      </c>
      <c r="Q145" s="39"/>
    </row>
    <row r="146" spans="1:17" ht="30.75" customHeight="1" thickBot="1">
      <c r="A146" s="438"/>
      <c r="B146" s="439"/>
      <c r="C146" s="80" t="s">
        <v>22</v>
      </c>
      <c r="D146" s="434" t="s">
        <v>287</v>
      </c>
      <c r="E146" s="435"/>
      <c r="F146" s="223">
        <v>134</v>
      </c>
      <c r="G146" s="165">
        <f aca="true" t="shared" si="39" ref="G146:N146">G147+G148</f>
        <v>0</v>
      </c>
      <c r="H146" s="166">
        <f t="shared" si="39"/>
        <v>0</v>
      </c>
      <c r="I146" s="166">
        <f>I147+I148</f>
        <v>0</v>
      </c>
      <c r="J146" s="165">
        <f t="shared" si="39"/>
        <v>0</v>
      </c>
      <c r="K146" s="166">
        <f t="shared" si="39"/>
        <v>0</v>
      </c>
      <c r="L146" s="165">
        <f t="shared" si="39"/>
        <v>1</v>
      </c>
      <c r="M146" s="166">
        <f t="shared" si="39"/>
        <v>2</v>
      </c>
      <c r="N146" s="165">
        <f t="shared" si="39"/>
        <v>3</v>
      </c>
      <c r="O146" s="246">
        <f t="shared" si="35"/>
        <v>0</v>
      </c>
      <c r="P146" s="313">
        <f t="shared" si="36"/>
        <v>0</v>
      </c>
      <c r="Q146" s="39"/>
    </row>
    <row r="147" spans="1:17" ht="15.75" customHeight="1" thickBot="1">
      <c r="A147" s="438"/>
      <c r="B147" s="439"/>
      <c r="C147" s="80"/>
      <c r="D147" s="77" t="s">
        <v>63</v>
      </c>
      <c r="E147" s="203" t="s">
        <v>149</v>
      </c>
      <c r="F147" s="223">
        <v>135</v>
      </c>
      <c r="G147" s="165">
        <v>0</v>
      </c>
      <c r="H147" s="166">
        <v>0</v>
      </c>
      <c r="I147" s="166">
        <v>0</v>
      </c>
      <c r="J147" s="165">
        <v>0</v>
      </c>
      <c r="K147" s="166">
        <v>0</v>
      </c>
      <c r="L147" s="165">
        <v>1</v>
      </c>
      <c r="M147" s="166">
        <v>2</v>
      </c>
      <c r="N147" s="165">
        <v>3</v>
      </c>
      <c r="O147" s="246">
        <f t="shared" si="35"/>
        <v>0</v>
      </c>
      <c r="P147" s="313">
        <f t="shared" si="36"/>
        <v>0</v>
      </c>
      <c r="Q147" s="39"/>
    </row>
    <row r="148" spans="1:17" ht="26.25" customHeight="1" thickBot="1">
      <c r="A148" s="438"/>
      <c r="B148" s="439"/>
      <c r="C148" s="80"/>
      <c r="D148" s="77" t="s">
        <v>65</v>
      </c>
      <c r="E148" s="203" t="s">
        <v>150</v>
      </c>
      <c r="F148" s="223">
        <v>136</v>
      </c>
      <c r="G148" s="165">
        <v>0</v>
      </c>
      <c r="H148" s="166">
        <v>0</v>
      </c>
      <c r="I148" s="166">
        <v>0</v>
      </c>
      <c r="J148" s="165">
        <v>0</v>
      </c>
      <c r="K148" s="166">
        <v>0</v>
      </c>
      <c r="L148" s="165">
        <v>0</v>
      </c>
      <c r="M148" s="166">
        <v>0</v>
      </c>
      <c r="N148" s="165">
        <v>0</v>
      </c>
      <c r="O148" s="246">
        <f t="shared" si="35"/>
        <v>0</v>
      </c>
      <c r="P148" s="313">
        <f t="shared" si="36"/>
        <v>0</v>
      </c>
      <c r="Q148" s="39"/>
    </row>
    <row r="149" spans="1:17" ht="15.75" customHeight="1" thickBot="1">
      <c r="A149" s="438"/>
      <c r="B149" s="439"/>
      <c r="C149" s="80" t="s">
        <v>24</v>
      </c>
      <c r="D149" s="434" t="s">
        <v>38</v>
      </c>
      <c r="E149" s="435"/>
      <c r="F149" s="223">
        <v>137</v>
      </c>
      <c r="G149" s="165">
        <v>0</v>
      </c>
      <c r="H149" s="166">
        <v>0</v>
      </c>
      <c r="I149" s="166">
        <v>0</v>
      </c>
      <c r="J149" s="165">
        <v>0</v>
      </c>
      <c r="K149" s="166">
        <v>0</v>
      </c>
      <c r="L149" s="165">
        <v>0</v>
      </c>
      <c r="M149" s="166">
        <v>0</v>
      </c>
      <c r="N149" s="165">
        <v>0</v>
      </c>
      <c r="O149" s="246">
        <f t="shared" si="35"/>
        <v>0</v>
      </c>
      <c r="P149" s="313">
        <f t="shared" si="36"/>
        <v>0</v>
      </c>
      <c r="Q149" s="39"/>
    </row>
    <row r="150" spans="1:17" ht="28.5" customHeight="1" thickBot="1">
      <c r="A150" s="100" t="s">
        <v>13</v>
      </c>
      <c r="B150" s="96"/>
      <c r="C150" s="88"/>
      <c r="D150" s="448" t="s">
        <v>374</v>
      </c>
      <c r="E150" s="449"/>
      <c r="F150" s="247">
        <v>138</v>
      </c>
      <c r="G150" s="169">
        <f aca="true" t="shared" si="40" ref="G150:N150">G13-G40</f>
        <v>0</v>
      </c>
      <c r="H150" s="170">
        <f t="shared" si="40"/>
        <v>0</v>
      </c>
      <c r="I150" s="170">
        <f>I13-I40</f>
        <v>0</v>
      </c>
      <c r="J150" s="169">
        <f t="shared" si="40"/>
        <v>0</v>
      </c>
      <c r="K150" s="170">
        <f t="shared" si="40"/>
        <v>0</v>
      </c>
      <c r="L150" s="169">
        <f t="shared" si="40"/>
        <v>0</v>
      </c>
      <c r="M150" s="170">
        <f t="shared" si="40"/>
        <v>0</v>
      </c>
      <c r="N150" s="169">
        <f t="shared" si="40"/>
        <v>0</v>
      </c>
      <c r="O150" s="246">
        <f t="shared" si="35"/>
        <v>0</v>
      </c>
      <c r="P150" s="313">
        <f t="shared" si="36"/>
        <v>0</v>
      </c>
      <c r="Q150" s="39"/>
    </row>
    <row r="151" spans="1:17" ht="13.5" customHeight="1" thickBot="1">
      <c r="A151" s="138"/>
      <c r="B151" s="137"/>
      <c r="C151" s="139"/>
      <c r="D151" s="140"/>
      <c r="E151" s="141" t="s">
        <v>231</v>
      </c>
      <c r="F151" s="249">
        <v>139</v>
      </c>
      <c r="G151" s="171">
        <v>0</v>
      </c>
      <c r="H151" s="228">
        <v>0</v>
      </c>
      <c r="I151" s="228">
        <v>0</v>
      </c>
      <c r="J151" s="171">
        <v>0</v>
      </c>
      <c r="K151" s="228">
        <v>0</v>
      </c>
      <c r="L151" s="171">
        <v>0</v>
      </c>
      <c r="M151" s="228">
        <v>0</v>
      </c>
      <c r="N151" s="171">
        <v>0</v>
      </c>
      <c r="O151" s="246">
        <f t="shared" si="35"/>
        <v>0</v>
      </c>
      <c r="P151" s="313">
        <f t="shared" si="36"/>
        <v>0</v>
      </c>
      <c r="Q151" s="39"/>
    </row>
    <row r="152" spans="1:17" ht="15.75" customHeight="1" thickBot="1">
      <c r="A152" s="133"/>
      <c r="B152" s="134"/>
      <c r="C152" s="135"/>
      <c r="D152" s="136"/>
      <c r="E152" s="218" t="s">
        <v>146</v>
      </c>
      <c r="F152" s="248">
        <v>140</v>
      </c>
      <c r="G152" s="173">
        <f>G135</f>
        <v>0</v>
      </c>
      <c r="H152" s="36">
        <f aca="true" t="shared" si="41" ref="H152:M152">H135</f>
        <v>0</v>
      </c>
      <c r="I152" s="36">
        <f>I135</f>
        <v>0</v>
      </c>
      <c r="J152" s="173">
        <f t="shared" si="41"/>
        <v>0</v>
      </c>
      <c r="K152" s="36">
        <f t="shared" si="41"/>
        <v>0</v>
      </c>
      <c r="L152" s="173">
        <f t="shared" si="41"/>
        <v>0</v>
      </c>
      <c r="M152" s="36">
        <f t="shared" si="41"/>
        <v>0</v>
      </c>
      <c r="N152" s="173">
        <f>N135</f>
        <v>0</v>
      </c>
      <c r="O152" s="246">
        <f t="shared" si="35"/>
        <v>0</v>
      </c>
      <c r="P152" s="313">
        <f t="shared" si="36"/>
        <v>0</v>
      </c>
      <c r="Q152" s="39"/>
    </row>
    <row r="153" spans="1:100" s="32" customFormat="1" ht="15.75" customHeight="1" thickBot="1">
      <c r="A153" s="101" t="s">
        <v>14</v>
      </c>
      <c r="B153" s="112"/>
      <c r="C153" s="89"/>
      <c r="D153" s="494" t="s">
        <v>323</v>
      </c>
      <c r="E153" s="495"/>
      <c r="F153" s="223">
        <v>141</v>
      </c>
      <c r="G153" s="229">
        <f aca="true" t="shared" si="42" ref="G153:N153">ROUND(SUM((G150+G152-G151)*16%),0)</f>
        <v>0</v>
      </c>
      <c r="H153" s="229">
        <f t="shared" si="42"/>
        <v>0</v>
      </c>
      <c r="I153" s="229">
        <f>ROUND(SUM((I150+I152-I151)*16%),0)</f>
        <v>0</v>
      </c>
      <c r="J153" s="174">
        <f t="shared" si="42"/>
        <v>0</v>
      </c>
      <c r="K153" s="229">
        <v>0</v>
      </c>
      <c r="L153" s="174">
        <v>0</v>
      </c>
      <c r="M153" s="229">
        <v>0</v>
      </c>
      <c r="N153" s="174">
        <f t="shared" si="42"/>
        <v>0</v>
      </c>
      <c r="O153" s="246">
        <f>IF(J153,N153/J153*100,0)</f>
        <v>0</v>
      </c>
      <c r="P153" s="313">
        <f>IF(G153,J153/G153*100,0)</f>
        <v>0</v>
      </c>
      <c r="Q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</row>
    <row r="154" spans="1:17" ht="17.25" customHeight="1" thickBot="1">
      <c r="A154" s="102" t="s">
        <v>15</v>
      </c>
      <c r="B154" s="113"/>
      <c r="C154" s="91"/>
      <c r="D154" s="501" t="s">
        <v>9</v>
      </c>
      <c r="E154" s="502"/>
      <c r="F154" s="223"/>
      <c r="G154" s="176">
        <v>0</v>
      </c>
      <c r="H154" s="177">
        <v>0</v>
      </c>
      <c r="I154" s="177">
        <v>0</v>
      </c>
      <c r="J154" s="176">
        <v>0</v>
      </c>
      <c r="K154" s="177"/>
      <c r="L154" s="176"/>
      <c r="M154" s="177"/>
      <c r="N154" s="176"/>
      <c r="O154" s="246"/>
      <c r="P154" s="313"/>
      <c r="Q154" s="39"/>
    </row>
    <row r="155" spans="1:17" ht="26.25" customHeight="1" thickBot="1">
      <c r="A155" s="103"/>
      <c r="B155" s="161">
        <v>1</v>
      </c>
      <c r="C155" s="91"/>
      <c r="D155" s="435" t="s">
        <v>295</v>
      </c>
      <c r="E155" s="509"/>
      <c r="F155" s="223">
        <v>142</v>
      </c>
      <c r="G155" s="175">
        <f aca="true" t="shared" si="43" ref="G155:N155">G14</f>
        <v>1470</v>
      </c>
      <c r="H155" s="183">
        <f t="shared" si="43"/>
        <v>1676</v>
      </c>
      <c r="I155" s="183">
        <f>I14</f>
        <v>1676</v>
      </c>
      <c r="J155" s="175">
        <f t="shared" si="43"/>
        <v>1510</v>
      </c>
      <c r="K155" s="183">
        <f t="shared" si="43"/>
        <v>436</v>
      </c>
      <c r="L155" s="175">
        <f t="shared" si="43"/>
        <v>821</v>
      </c>
      <c r="M155" s="183">
        <f t="shared" si="43"/>
        <v>1228</v>
      </c>
      <c r="N155" s="175">
        <f t="shared" si="43"/>
        <v>1700</v>
      </c>
      <c r="O155" s="246">
        <f t="shared" si="35"/>
        <v>112.58278145695364</v>
      </c>
      <c r="P155" s="313">
        <f t="shared" si="36"/>
        <v>102.72108843537416</v>
      </c>
      <c r="Q155" s="39"/>
    </row>
    <row r="156" spans="1:17" ht="17.25" customHeight="1" thickBot="1">
      <c r="A156" s="103"/>
      <c r="B156" s="113"/>
      <c r="C156" s="91" t="s">
        <v>21</v>
      </c>
      <c r="D156" s="486" t="s">
        <v>296</v>
      </c>
      <c r="E156" s="487"/>
      <c r="F156" s="223">
        <v>143</v>
      </c>
      <c r="G156" s="175">
        <f aca="true" t="shared" si="44" ref="G156:N156">G21</f>
        <v>0</v>
      </c>
      <c r="H156" s="183">
        <f t="shared" si="44"/>
        <v>0</v>
      </c>
      <c r="I156" s="183">
        <f>I21</f>
        <v>0</v>
      </c>
      <c r="J156" s="175">
        <f t="shared" si="44"/>
        <v>0</v>
      </c>
      <c r="K156" s="183">
        <f t="shared" si="44"/>
        <v>0</v>
      </c>
      <c r="L156" s="175">
        <f t="shared" si="44"/>
        <v>0</v>
      </c>
      <c r="M156" s="183">
        <f t="shared" si="44"/>
        <v>0</v>
      </c>
      <c r="N156" s="175">
        <f t="shared" si="44"/>
        <v>0</v>
      </c>
      <c r="O156" s="246">
        <f t="shared" si="35"/>
        <v>0</v>
      </c>
      <c r="P156" s="313">
        <f t="shared" si="36"/>
        <v>0</v>
      </c>
      <c r="Q156" s="39"/>
    </row>
    <row r="157" spans="1:17" ht="37.5" customHeight="1" thickBot="1">
      <c r="A157" s="103"/>
      <c r="B157" s="113"/>
      <c r="C157" s="91" t="s">
        <v>22</v>
      </c>
      <c r="D157" s="486" t="s">
        <v>297</v>
      </c>
      <c r="E157" s="487"/>
      <c r="F157" s="223">
        <v>144</v>
      </c>
      <c r="G157" s="176">
        <v>0</v>
      </c>
      <c r="H157" s="177">
        <v>0</v>
      </c>
      <c r="I157" s="177">
        <v>0</v>
      </c>
      <c r="J157" s="176">
        <v>0</v>
      </c>
      <c r="K157" s="177">
        <v>0</v>
      </c>
      <c r="L157" s="176">
        <v>0</v>
      </c>
      <c r="M157" s="177">
        <v>0</v>
      </c>
      <c r="N157" s="176">
        <v>0</v>
      </c>
      <c r="O157" s="246">
        <f t="shared" si="35"/>
        <v>0</v>
      </c>
      <c r="P157" s="313">
        <f t="shared" si="36"/>
        <v>0</v>
      </c>
      <c r="Q157" s="39"/>
    </row>
    <row r="158" spans="1:17" ht="25.5" customHeight="1" thickBot="1">
      <c r="A158" s="103"/>
      <c r="B158" s="113">
        <v>2</v>
      </c>
      <c r="C158" s="91"/>
      <c r="D158" s="449" t="s">
        <v>375</v>
      </c>
      <c r="E158" s="490"/>
      <c r="F158" s="223">
        <v>145</v>
      </c>
      <c r="G158" s="176">
        <f>G41</f>
        <v>1470</v>
      </c>
      <c r="H158" s="177">
        <f aca="true" t="shared" si="45" ref="H158:N158">H41</f>
        <v>1676</v>
      </c>
      <c r="I158" s="177">
        <f>I41</f>
        <v>1676</v>
      </c>
      <c r="J158" s="176">
        <f t="shared" si="45"/>
        <v>1506</v>
      </c>
      <c r="K158" s="177">
        <f t="shared" si="45"/>
        <v>436</v>
      </c>
      <c r="L158" s="176">
        <f t="shared" si="45"/>
        <v>820</v>
      </c>
      <c r="M158" s="177">
        <f t="shared" si="45"/>
        <v>1226</v>
      </c>
      <c r="N158" s="176">
        <f t="shared" si="45"/>
        <v>1697</v>
      </c>
      <c r="O158" s="246">
        <f>IF(J158,N158/J158*100,0)</f>
        <v>112.68260292164676</v>
      </c>
      <c r="P158" s="313">
        <f>IF(G158,J158/G158*100,0)</f>
        <v>102.44897959183675</v>
      </c>
      <c r="Q158" s="39"/>
    </row>
    <row r="159" spans="1:17" ht="65.25" customHeight="1" thickBot="1">
      <c r="A159" s="103"/>
      <c r="B159" s="113"/>
      <c r="C159" s="91" t="s">
        <v>21</v>
      </c>
      <c r="D159" s="449" t="s">
        <v>376</v>
      </c>
      <c r="E159" s="490"/>
      <c r="F159" s="223">
        <v>146</v>
      </c>
      <c r="G159" s="176">
        <v>0</v>
      </c>
      <c r="H159" s="177">
        <v>0</v>
      </c>
      <c r="I159" s="177">
        <v>0</v>
      </c>
      <c r="J159" s="176">
        <v>0</v>
      </c>
      <c r="K159" s="177">
        <v>0</v>
      </c>
      <c r="L159" s="176">
        <v>0</v>
      </c>
      <c r="M159" s="177">
        <v>0</v>
      </c>
      <c r="N159" s="176">
        <v>0</v>
      </c>
      <c r="O159" s="246">
        <f>IF(J159,N159/J159*100,0)</f>
        <v>0</v>
      </c>
      <c r="P159" s="313">
        <f>IF(G159,J159/G159*100,0)</f>
        <v>0</v>
      </c>
      <c r="Q159" s="39"/>
    </row>
    <row r="160" spans="1:17" ht="24.75" customHeight="1" thickBot="1">
      <c r="A160" s="103"/>
      <c r="B160" s="114">
        <v>3</v>
      </c>
      <c r="C160" s="91"/>
      <c r="D160" s="442" t="s">
        <v>377</v>
      </c>
      <c r="E160" s="443"/>
      <c r="F160" s="223">
        <v>147</v>
      </c>
      <c r="G160" s="165">
        <f aca="true" t="shared" si="46" ref="G160:N160">G98</f>
        <v>1073</v>
      </c>
      <c r="H160" s="166">
        <f t="shared" si="46"/>
        <v>1245</v>
      </c>
      <c r="I160" s="166">
        <f>I98</f>
        <v>1245</v>
      </c>
      <c r="J160" s="165">
        <f t="shared" si="46"/>
        <v>1241</v>
      </c>
      <c r="K160" s="166">
        <f t="shared" si="46"/>
        <v>363</v>
      </c>
      <c r="L160" s="165">
        <f t="shared" si="46"/>
        <v>654</v>
      </c>
      <c r="M160" s="166">
        <f t="shared" si="46"/>
        <v>969</v>
      </c>
      <c r="N160" s="165">
        <f t="shared" si="46"/>
        <v>1332</v>
      </c>
      <c r="O160" s="246">
        <f t="shared" si="35"/>
        <v>107.3327961321515</v>
      </c>
      <c r="P160" s="313">
        <f t="shared" si="36"/>
        <v>115.65703634669151</v>
      </c>
      <c r="Q160" s="39"/>
    </row>
    <row r="161" spans="1:17" ht="69.75" customHeight="1" thickBot="1">
      <c r="A161" s="103"/>
      <c r="B161" s="114"/>
      <c r="C161" s="91" t="s">
        <v>21</v>
      </c>
      <c r="D161" s="488" t="s">
        <v>301</v>
      </c>
      <c r="E161" s="489"/>
      <c r="F161" s="223" t="s">
        <v>382</v>
      </c>
      <c r="G161" s="172">
        <v>0</v>
      </c>
      <c r="H161" s="178">
        <v>0</v>
      </c>
      <c r="I161" s="178">
        <v>0</v>
      </c>
      <c r="J161" s="172">
        <v>0</v>
      </c>
      <c r="K161" s="178">
        <v>0</v>
      </c>
      <c r="L161" s="172">
        <v>0</v>
      </c>
      <c r="M161" s="178">
        <v>0</v>
      </c>
      <c r="N161" s="172">
        <v>0</v>
      </c>
      <c r="O161" s="246">
        <f t="shared" si="35"/>
        <v>0</v>
      </c>
      <c r="P161" s="313">
        <f t="shared" si="36"/>
        <v>0</v>
      </c>
      <c r="Q161" s="39"/>
    </row>
    <row r="162" spans="1:17" ht="88.5" customHeight="1" thickBot="1">
      <c r="A162" s="103"/>
      <c r="B162" s="114"/>
      <c r="C162" s="91" t="s">
        <v>22</v>
      </c>
      <c r="D162" s="488" t="s">
        <v>378</v>
      </c>
      <c r="E162" s="489"/>
      <c r="F162" s="223" t="s">
        <v>383</v>
      </c>
      <c r="G162" s="172">
        <v>20</v>
      </c>
      <c r="H162" s="178">
        <v>99</v>
      </c>
      <c r="I162" s="178">
        <v>99</v>
      </c>
      <c r="J162" s="172">
        <v>0</v>
      </c>
      <c r="K162" s="178">
        <v>0</v>
      </c>
      <c r="L162" s="172">
        <v>0</v>
      </c>
      <c r="M162" s="178">
        <v>35</v>
      </c>
      <c r="N162" s="172">
        <v>48</v>
      </c>
      <c r="O162" s="246">
        <f t="shared" si="35"/>
        <v>0</v>
      </c>
      <c r="P162" s="313">
        <f t="shared" si="36"/>
        <v>0</v>
      </c>
      <c r="Q162" s="39"/>
    </row>
    <row r="163" spans="1:17" ht="27" customHeight="1" thickBot="1">
      <c r="A163" s="458"/>
      <c r="B163" s="95">
        <v>4</v>
      </c>
      <c r="C163" s="80"/>
      <c r="D163" s="434" t="s">
        <v>90</v>
      </c>
      <c r="E163" s="435"/>
      <c r="F163" s="223">
        <v>148</v>
      </c>
      <c r="G163" s="165">
        <v>16</v>
      </c>
      <c r="H163" s="166">
        <v>16</v>
      </c>
      <c r="I163" s="166">
        <v>16</v>
      </c>
      <c r="J163" s="165">
        <v>16</v>
      </c>
      <c r="K163" s="166">
        <v>15</v>
      </c>
      <c r="L163" s="165">
        <v>15</v>
      </c>
      <c r="M163" s="166">
        <v>15</v>
      </c>
      <c r="N163" s="165">
        <v>15</v>
      </c>
      <c r="O163" s="246">
        <f t="shared" si="35"/>
        <v>93.75</v>
      </c>
      <c r="P163" s="313">
        <f t="shared" si="36"/>
        <v>100</v>
      </c>
      <c r="Q163" s="39"/>
    </row>
    <row r="164" spans="1:17" ht="15.75" customHeight="1" thickBot="1">
      <c r="A164" s="458"/>
      <c r="B164" s="95">
        <v>5</v>
      </c>
      <c r="C164" s="80"/>
      <c r="D164" s="434" t="s">
        <v>117</v>
      </c>
      <c r="E164" s="435"/>
      <c r="F164" s="223">
        <v>149</v>
      </c>
      <c r="G164" s="165">
        <v>15</v>
      </c>
      <c r="H164" s="166">
        <v>16</v>
      </c>
      <c r="I164" s="166">
        <v>16</v>
      </c>
      <c r="J164" s="165">
        <v>16</v>
      </c>
      <c r="K164" s="166">
        <v>15</v>
      </c>
      <c r="L164" s="165">
        <v>15</v>
      </c>
      <c r="M164" s="166">
        <v>15</v>
      </c>
      <c r="N164" s="165">
        <v>15</v>
      </c>
      <c r="O164" s="246">
        <f t="shared" si="35"/>
        <v>93.75</v>
      </c>
      <c r="P164" s="313">
        <f t="shared" si="36"/>
        <v>106.66666666666667</v>
      </c>
      <c r="Q164" s="39"/>
    </row>
    <row r="165" spans="1:17" ht="54" customHeight="1" thickBot="1">
      <c r="A165" s="458"/>
      <c r="B165" s="95">
        <v>6</v>
      </c>
      <c r="C165" s="80" t="s">
        <v>21</v>
      </c>
      <c r="D165" s="448" t="s">
        <v>379</v>
      </c>
      <c r="E165" s="449"/>
      <c r="F165" s="223">
        <v>150</v>
      </c>
      <c r="G165" s="165">
        <f>ROUND(G160/G164/12*1000,0)</f>
        <v>5961</v>
      </c>
      <c r="H165" s="166">
        <f aca="true" t="shared" si="47" ref="H165:N165">ROUND(H160/H164/12*1000,0)</f>
        <v>6484</v>
      </c>
      <c r="I165" s="166">
        <f>ROUND(I160/I164/12*1000,0)</f>
        <v>6484</v>
      </c>
      <c r="J165" s="165">
        <f t="shared" si="47"/>
        <v>6464</v>
      </c>
      <c r="K165" s="179" t="s">
        <v>282</v>
      </c>
      <c r="L165" s="180" t="s">
        <v>282</v>
      </c>
      <c r="M165" s="179" t="s">
        <v>282</v>
      </c>
      <c r="N165" s="165">
        <f t="shared" si="47"/>
        <v>7400</v>
      </c>
      <c r="O165" s="246">
        <f t="shared" si="35"/>
        <v>114.48019801980197</v>
      </c>
      <c r="P165" s="313">
        <f t="shared" si="36"/>
        <v>108.43818151316893</v>
      </c>
      <c r="Q165" s="39"/>
    </row>
    <row r="166" spans="1:17" ht="72" customHeight="1" thickBot="1">
      <c r="A166" s="458"/>
      <c r="B166" s="95"/>
      <c r="C166" s="80" t="s">
        <v>272</v>
      </c>
      <c r="D166" s="448" t="s">
        <v>380</v>
      </c>
      <c r="E166" s="449"/>
      <c r="F166" s="223">
        <v>151</v>
      </c>
      <c r="G166" s="165">
        <f>ROUND((G160-G104-G109)/G164/12*1000,0)</f>
        <v>5850</v>
      </c>
      <c r="H166" s="166">
        <f>ROUND((H160-H104-H109)/H164/12*1000,0)</f>
        <v>6422</v>
      </c>
      <c r="I166" s="166">
        <f>ROUND((I160-I104-I109)/I164/12*1000,0)</f>
        <v>6422</v>
      </c>
      <c r="J166" s="232">
        <f>ROUND((J160-J104-J109)/J164/12*1000,0)</f>
        <v>6214</v>
      </c>
      <c r="K166" s="179" t="s">
        <v>282</v>
      </c>
      <c r="L166" s="180" t="s">
        <v>282</v>
      </c>
      <c r="M166" s="179" t="s">
        <v>282</v>
      </c>
      <c r="N166" s="232">
        <f>ROUND((N160-N104-N109)/N164/12*1000,0)</f>
        <v>7122</v>
      </c>
      <c r="O166" s="246">
        <f>IF(J166,N166/J166*100,0)</f>
        <v>114.61216607660123</v>
      </c>
      <c r="P166" s="313">
        <f>IF(G166,J166/G166*100,0)</f>
        <v>106.22222222222221</v>
      </c>
      <c r="Q166" s="39"/>
    </row>
    <row r="167" spans="1:17" ht="72" customHeight="1" thickBot="1">
      <c r="A167" s="458"/>
      <c r="B167" s="95"/>
      <c r="C167" s="80" t="s">
        <v>24</v>
      </c>
      <c r="D167" s="448" t="s">
        <v>381</v>
      </c>
      <c r="E167" s="449"/>
      <c r="F167" s="223">
        <v>152</v>
      </c>
      <c r="G167" s="165">
        <v>0</v>
      </c>
      <c r="H167" s="165">
        <f>ROUND((H160-H104-H109-H161-H162)/H164/12*1000,0)</f>
        <v>5906</v>
      </c>
      <c r="I167" s="165">
        <f>ROUND((I160-I104-I109-I161-I162)/I164/12*1000,0)</f>
        <v>5906</v>
      </c>
      <c r="J167" s="165">
        <f>ROUND((J160-J104-J109-J161-J162)/J164/12*1000,0)</f>
        <v>6214</v>
      </c>
      <c r="K167" s="179" t="s">
        <v>282</v>
      </c>
      <c r="L167" s="180" t="s">
        <v>282</v>
      </c>
      <c r="M167" s="179" t="s">
        <v>282</v>
      </c>
      <c r="N167" s="165">
        <f>ROUND((N160-N104-N109-N161-N162)/N164/12*1000,0)</f>
        <v>6856</v>
      </c>
      <c r="O167" s="246">
        <f>IF(J167,N167/J167*100,0)</f>
        <v>110.33150949468941</v>
      </c>
      <c r="P167" s="313">
        <f>IF(G167,J167/G167*100,0)</f>
        <v>0</v>
      </c>
      <c r="Q167" s="39"/>
    </row>
    <row r="168" spans="1:17" ht="43.5" customHeight="1" thickBot="1">
      <c r="A168" s="458"/>
      <c r="B168" s="95">
        <v>7</v>
      </c>
      <c r="C168" s="80" t="s">
        <v>21</v>
      </c>
      <c r="D168" s="434" t="s">
        <v>384</v>
      </c>
      <c r="E168" s="435"/>
      <c r="F168" s="223">
        <v>153</v>
      </c>
      <c r="G168" s="165">
        <f>ROUND(G14/G164,0)</f>
        <v>98</v>
      </c>
      <c r="H168" s="166">
        <f>ROUND(H14/H164,0)</f>
        <v>105</v>
      </c>
      <c r="I168" s="166">
        <f>ROUND(I14/I164,0)</f>
        <v>105</v>
      </c>
      <c r="J168" s="165">
        <f>ROUND(J14/J164,0)</f>
        <v>94</v>
      </c>
      <c r="K168" s="181" t="s">
        <v>282</v>
      </c>
      <c r="L168" s="182" t="s">
        <v>282</v>
      </c>
      <c r="M168" s="181" t="s">
        <v>282</v>
      </c>
      <c r="N168" s="165">
        <f>ROUND(N14/N164,0)</f>
        <v>113</v>
      </c>
      <c r="O168" s="246">
        <f t="shared" si="35"/>
        <v>120.2127659574468</v>
      </c>
      <c r="P168" s="313">
        <f t="shared" si="36"/>
        <v>95.91836734693877</v>
      </c>
      <c r="Q168" s="39"/>
    </row>
    <row r="169" spans="1:17" ht="53.25" customHeight="1" thickBot="1">
      <c r="A169" s="458"/>
      <c r="B169" s="95"/>
      <c r="C169" s="80" t="s">
        <v>22</v>
      </c>
      <c r="D169" s="434" t="s">
        <v>299</v>
      </c>
      <c r="E169" s="435"/>
      <c r="F169" s="223">
        <v>154</v>
      </c>
      <c r="G169" s="165">
        <f>ROUND((G14-G156-G157)/G164,0)</f>
        <v>98</v>
      </c>
      <c r="H169" s="166">
        <f>ROUND((H14-H156-H157)/H164,0)</f>
        <v>105</v>
      </c>
      <c r="I169" s="166">
        <f>ROUND((I14-I156-I157)/I164,0)</f>
        <v>105</v>
      </c>
      <c r="J169" s="165">
        <f>ROUND((J14-J156-J157)/J164,0)</f>
        <v>94</v>
      </c>
      <c r="K169" s="181" t="s">
        <v>282</v>
      </c>
      <c r="L169" s="182" t="s">
        <v>282</v>
      </c>
      <c r="M169" s="181" t="s">
        <v>282</v>
      </c>
      <c r="N169" s="165">
        <f>ROUND((N14-N156-N157)/N164,0)</f>
        <v>113</v>
      </c>
      <c r="O169" s="246">
        <f t="shared" si="35"/>
        <v>120.2127659574468</v>
      </c>
      <c r="P169" s="313">
        <f t="shared" si="36"/>
        <v>95.91836734693877</v>
      </c>
      <c r="Q169" s="39"/>
    </row>
    <row r="170" spans="1:17" ht="40.5" customHeight="1" thickBot="1">
      <c r="A170" s="458"/>
      <c r="B170" s="95"/>
      <c r="C170" s="80" t="s">
        <v>24</v>
      </c>
      <c r="D170" s="434" t="s">
        <v>315</v>
      </c>
      <c r="E170" s="435"/>
      <c r="F170" s="223">
        <v>155</v>
      </c>
      <c r="G170" s="165">
        <v>0</v>
      </c>
      <c r="H170" s="36">
        <v>0</v>
      </c>
      <c r="I170" s="36">
        <v>0</v>
      </c>
      <c r="J170" s="173">
        <v>0</v>
      </c>
      <c r="K170" s="181" t="s">
        <v>282</v>
      </c>
      <c r="L170" s="182" t="s">
        <v>282</v>
      </c>
      <c r="M170" s="181" t="s">
        <v>282</v>
      </c>
      <c r="N170" s="165">
        <v>0</v>
      </c>
      <c r="O170" s="246">
        <f t="shared" si="35"/>
        <v>0</v>
      </c>
      <c r="P170" s="313">
        <f t="shared" si="36"/>
        <v>0</v>
      </c>
      <c r="Q170" s="39"/>
    </row>
    <row r="171" spans="1:17" ht="27" customHeight="1" thickBot="1">
      <c r="A171" s="458"/>
      <c r="B171" s="95"/>
      <c r="C171" s="80" t="s">
        <v>118</v>
      </c>
      <c r="D171" s="434" t="s">
        <v>273</v>
      </c>
      <c r="E171" s="435"/>
      <c r="F171" s="223">
        <v>156</v>
      </c>
      <c r="G171" s="165">
        <v>0</v>
      </c>
      <c r="H171" s="166">
        <v>0</v>
      </c>
      <c r="I171" s="166">
        <v>0</v>
      </c>
      <c r="J171" s="165">
        <v>0</v>
      </c>
      <c r="K171" s="181" t="s">
        <v>282</v>
      </c>
      <c r="L171" s="182" t="s">
        <v>282</v>
      </c>
      <c r="M171" s="181" t="s">
        <v>282</v>
      </c>
      <c r="N171" s="175">
        <v>0</v>
      </c>
      <c r="O171" s="246">
        <f t="shared" si="35"/>
        <v>0</v>
      </c>
      <c r="P171" s="313">
        <f t="shared" si="36"/>
        <v>0</v>
      </c>
      <c r="Q171" s="39"/>
    </row>
    <row r="172" spans="1:17" ht="24.75" customHeight="1" thickBot="1">
      <c r="A172" s="458"/>
      <c r="B172" s="95"/>
      <c r="C172" s="80"/>
      <c r="D172" s="77"/>
      <c r="E172" s="203" t="s">
        <v>300</v>
      </c>
      <c r="F172" s="223">
        <v>157</v>
      </c>
      <c r="G172" s="165">
        <v>0</v>
      </c>
      <c r="H172" s="166">
        <v>0</v>
      </c>
      <c r="I172" s="166">
        <v>0</v>
      </c>
      <c r="J172" s="165">
        <v>0</v>
      </c>
      <c r="K172" s="181" t="s">
        <v>282</v>
      </c>
      <c r="L172" s="182" t="s">
        <v>282</v>
      </c>
      <c r="M172" s="181" t="s">
        <v>282</v>
      </c>
      <c r="N172" s="165">
        <v>0</v>
      </c>
      <c r="O172" s="246">
        <f t="shared" si="35"/>
        <v>0</v>
      </c>
      <c r="P172" s="313">
        <f t="shared" si="36"/>
        <v>0</v>
      </c>
      <c r="Q172" s="39"/>
    </row>
    <row r="173" spans="1:17" ht="18" customHeight="1" thickBot="1">
      <c r="A173" s="458"/>
      <c r="B173" s="95"/>
      <c r="C173" s="80"/>
      <c r="D173" s="77"/>
      <c r="E173" s="203" t="s">
        <v>232</v>
      </c>
      <c r="F173" s="223">
        <v>158</v>
      </c>
      <c r="G173" s="165">
        <v>0</v>
      </c>
      <c r="H173" s="166">
        <v>0</v>
      </c>
      <c r="I173" s="166">
        <v>0</v>
      </c>
      <c r="J173" s="165">
        <v>0</v>
      </c>
      <c r="K173" s="181" t="s">
        <v>282</v>
      </c>
      <c r="L173" s="182" t="s">
        <v>282</v>
      </c>
      <c r="M173" s="181" t="s">
        <v>282</v>
      </c>
      <c r="N173" s="165">
        <v>0</v>
      </c>
      <c r="O173" s="246">
        <f t="shared" si="35"/>
        <v>0</v>
      </c>
      <c r="P173" s="313">
        <f t="shared" si="36"/>
        <v>0</v>
      </c>
      <c r="Q173" s="39"/>
    </row>
    <row r="174" spans="1:17" ht="17.25" customHeight="1" thickBot="1">
      <c r="A174" s="458"/>
      <c r="B174" s="95"/>
      <c r="C174" s="80"/>
      <c r="D174" s="77"/>
      <c r="E174" s="203" t="s">
        <v>274</v>
      </c>
      <c r="F174" s="223">
        <v>159</v>
      </c>
      <c r="G174" s="165">
        <v>0</v>
      </c>
      <c r="H174" s="166">
        <v>0</v>
      </c>
      <c r="I174" s="166">
        <v>0</v>
      </c>
      <c r="J174" s="165">
        <v>0</v>
      </c>
      <c r="K174" s="181" t="s">
        <v>282</v>
      </c>
      <c r="L174" s="182" t="s">
        <v>282</v>
      </c>
      <c r="M174" s="181" t="s">
        <v>282</v>
      </c>
      <c r="N174" s="165">
        <v>0</v>
      </c>
      <c r="O174" s="246">
        <f t="shared" si="35"/>
        <v>0</v>
      </c>
      <c r="P174" s="313">
        <f t="shared" si="36"/>
        <v>0</v>
      </c>
      <c r="Q174" s="39"/>
    </row>
    <row r="175" spans="1:17" ht="27" customHeight="1" thickBot="1">
      <c r="A175" s="458"/>
      <c r="B175" s="95"/>
      <c r="C175" s="80"/>
      <c r="D175" s="77"/>
      <c r="E175" s="203" t="s">
        <v>385</v>
      </c>
      <c r="F175" s="223">
        <v>160</v>
      </c>
      <c r="G175" s="169">
        <v>0</v>
      </c>
      <c r="H175" s="36">
        <v>0</v>
      </c>
      <c r="I175" s="36">
        <v>0</v>
      </c>
      <c r="J175" s="173">
        <v>0</v>
      </c>
      <c r="K175" s="181" t="s">
        <v>282</v>
      </c>
      <c r="L175" s="182" t="s">
        <v>282</v>
      </c>
      <c r="M175" s="181" t="s">
        <v>282</v>
      </c>
      <c r="N175" s="169">
        <v>0</v>
      </c>
      <c r="O175" s="246">
        <f t="shared" si="35"/>
        <v>0</v>
      </c>
      <c r="P175" s="313">
        <f t="shared" si="36"/>
        <v>0</v>
      </c>
      <c r="Q175" s="39"/>
    </row>
    <row r="176" spans="1:17" ht="15.75" customHeight="1" thickBot="1">
      <c r="A176" s="104"/>
      <c r="B176" s="162">
        <v>8</v>
      </c>
      <c r="C176" s="92"/>
      <c r="D176" s="494" t="s">
        <v>275</v>
      </c>
      <c r="E176" s="495"/>
      <c r="F176" s="223">
        <v>161</v>
      </c>
      <c r="G176" s="175">
        <v>0</v>
      </c>
      <c r="H176" s="183">
        <v>0</v>
      </c>
      <c r="I176" s="183">
        <v>0</v>
      </c>
      <c r="J176" s="175">
        <v>0</v>
      </c>
      <c r="K176" s="183">
        <v>0</v>
      </c>
      <c r="L176" s="175">
        <v>0</v>
      </c>
      <c r="M176" s="183">
        <v>0</v>
      </c>
      <c r="N176" s="175">
        <v>0</v>
      </c>
      <c r="O176" s="246">
        <f t="shared" si="35"/>
        <v>0</v>
      </c>
      <c r="P176" s="313">
        <f t="shared" si="36"/>
        <v>0</v>
      </c>
      <c r="Q176" s="39"/>
    </row>
    <row r="177" spans="1:17" ht="15.75" customHeight="1" thickBot="1">
      <c r="A177" s="105"/>
      <c r="B177" s="162">
        <v>9</v>
      </c>
      <c r="C177" s="78"/>
      <c r="D177" s="494" t="s">
        <v>276</v>
      </c>
      <c r="E177" s="495"/>
      <c r="F177" s="223">
        <v>162</v>
      </c>
      <c r="G177" s="175">
        <f aca="true" t="shared" si="48" ref="G177:N177">G178+G179+G181+G182</f>
        <v>0</v>
      </c>
      <c r="H177" s="183">
        <f t="shared" si="48"/>
        <v>0</v>
      </c>
      <c r="I177" s="183">
        <f>I178+I179+I181+I182</f>
        <v>0</v>
      </c>
      <c r="J177" s="175">
        <f t="shared" si="48"/>
        <v>0</v>
      </c>
      <c r="K177" s="183">
        <f t="shared" si="48"/>
        <v>0</v>
      </c>
      <c r="L177" s="175">
        <f t="shared" si="48"/>
        <v>0</v>
      </c>
      <c r="M177" s="183">
        <f t="shared" si="48"/>
        <v>0</v>
      </c>
      <c r="N177" s="175">
        <f t="shared" si="48"/>
        <v>0</v>
      </c>
      <c r="O177" s="246">
        <f t="shared" si="35"/>
        <v>0</v>
      </c>
      <c r="P177" s="313">
        <f t="shared" si="36"/>
        <v>0</v>
      </c>
      <c r="Q177" s="39"/>
    </row>
    <row r="178" spans="1:17" ht="26.25" customHeight="1" thickBot="1">
      <c r="A178" s="106"/>
      <c r="B178" s="115"/>
      <c r="C178" s="78"/>
      <c r="D178" s="90"/>
      <c r="E178" s="212" t="s">
        <v>277</v>
      </c>
      <c r="F178" s="223">
        <v>163</v>
      </c>
      <c r="G178" s="175">
        <v>0</v>
      </c>
      <c r="H178" s="183">
        <v>0</v>
      </c>
      <c r="I178" s="183">
        <v>0</v>
      </c>
      <c r="J178" s="175">
        <v>0</v>
      </c>
      <c r="K178" s="175"/>
      <c r="L178" s="175"/>
      <c r="M178" s="175"/>
      <c r="N178" s="175"/>
      <c r="O178" s="246">
        <f t="shared" si="35"/>
        <v>0</v>
      </c>
      <c r="P178" s="313">
        <f t="shared" si="36"/>
        <v>0</v>
      </c>
      <c r="Q178" s="39"/>
    </row>
    <row r="179" spans="1:17" ht="15.75" customHeight="1" thickBot="1">
      <c r="A179" s="105"/>
      <c r="B179" s="115"/>
      <c r="C179" s="78"/>
      <c r="D179" s="90"/>
      <c r="E179" s="212" t="s">
        <v>278</v>
      </c>
      <c r="F179" s="223">
        <v>164</v>
      </c>
      <c r="G179" s="175">
        <v>0</v>
      </c>
      <c r="H179" s="183">
        <v>0</v>
      </c>
      <c r="I179" s="183">
        <v>0</v>
      </c>
      <c r="J179" s="175">
        <v>0</v>
      </c>
      <c r="K179" s="175"/>
      <c r="L179" s="175"/>
      <c r="M179" s="175"/>
      <c r="N179" s="175"/>
      <c r="O179" s="246">
        <f t="shared" si="35"/>
        <v>0</v>
      </c>
      <c r="P179" s="313">
        <f t="shared" si="36"/>
        <v>0</v>
      </c>
      <c r="Q179" s="39"/>
    </row>
    <row r="180" spans="1:17" ht="15.75" customHeight="1" thickBot="1">
      <c r="A180" s="105"/>
      <c r="B180" s="115"/>
      <c r="C180" s="78"/>
      <c r="D180" s="90"/>
      <c r="E180" s="219" t="s">
        <v>386</v>
      </c>
      <c r="F180" s="223">
        <v>165</v>
      </c>
      <c r="G180" s="175">
        <v>0</v>
      </c>
      <c r="H180" s="183">
        <v>0</v>
      </c>
      <c r="I180" s="183">
        <v>0</v>
      </c>
      <c r="J180" s="175">
        <v>0</v>
      </c>
      <c r="K180" s="175"/>
      <c r="L180" s="175"/>
      <c r="M180" s="175"/>
      <c r="N180" s="175"/>
      <c r="O180" s="246">
        <f t="shared" si="35"/>
        <v>0</v>
      </c>
      <c r="P180" s="313">
        <f t="shared" si="36"/>
        <v>0</v>
      </c>
      <c r="Q180" s="39"/>
    </row>
    <row r="181" spans="1:17" ht="15.75" customHeight="1" thickBot="1">
      <c r="A181" s="105"/>
      <c r="B181" s="115"/>
      <c r="C181" s="78"/>
      <c r="D181" s="90"/>
      <c r="E181" s="219" t="s">
        <v>279</v>
      </c>
      <c r="F181" s="223">
        <v>166</v>
      </c>
      <c r="G181" s="175">
        <v>0</v>
      </c>
      <c r="H181" s="183">
        <v>0</v>
      </c>
      <c r="I181" s="183">
        <v>0</v>
      </c>
      <c r="J181" s="175">
        <v>0</v>
      </c>
      <c r="K181" s="175"/>
      <c r="L181" s="175"/>
      <c r="M181" s="175"/>
      <c r="N181" s="175"/>
      <c r="O181" s="246">
        <f t="shared" si="35"/>
        <v>0</v>
      </c>
      <c r="P181" s="313">
        <f t="shared" si="36"/>
        <v>0</v>
      </c>
      <c r="Q181" s="39"/>
    </row>
    <row r="182" spans="1:17" ht="15.75" customHeight="1" thickBot="1">
      <c r="A182" s="107"/>
      <c r="B182" s="115"/>
      <c r="C182" s="78"/>
      <c r="D182" s="208"/>
      <c r="E182" s="220" t="s">
        <v>280</v>
      </c>
      <c r="F182" s="223">
        <v>167</v>
      </c>
      <c r="G182" s="175">
        <v>0</v>
      </c>
      <c r="H182" s="183">
        <v>0</v>
      </c>
      <c r="I182" s="183">
        <v>0</v>
      </c>
      <c r="J182" s="175">
        <v>0</v>
      </c>
      <c r="K182" s="175"/>
      <c r="L182" s="175"/>
      <c r="M182" s="175"/>
      <c r="N182" s="175"/>
      <c r="O182" s="246">
        <f t="shared" si="35"/>
        <v>0</v>
      </c>
      <c r="P182" s="313">
        <f t="shared" si="36"/>
        <v>0</v>
      </c>
      <c r="Q182" s="39"/>
    </row>
    <row r="183" spans="1:17" ht="25.5" customHeight="1" thickBot="1">
      <c r="A183" s="105"/>
      <c r="B183" s="207">
        <v>10</v>
      </c>
      <c r="C183" s="209"/>
      <c r="D183" s="503" t="s">
        <v>252</v>
      </c>
      <c r="E183" s="504"/>
      <c r="F183" s="223">
        <v>168</v>
      </c>
      <c r="G183" s="226">
        <v>0</v>
      </c>
      <c r="H183" s="230">
        <v>0</v>
      </c>
      <c r="I183" s="230">
        <v>0</v>
      </c>
      <c r="J183" s="226">
        <v>0</v>
      </c>
      <c r="K183" s="230">
        <v>0</v>
      </c>
      <c r="L183" s="226">
        <v>0</v>
      </c>
      <c r="M183" s="230">
        <v>0</v>
      </c>
      <c r="N183" s="226">
        <v>0</v>
      </c>
      <c r="O183" s="246">
        <f>IF(J183,N183/J183*100,0)</f>
        <v>0</v>
      </c>
      <c r="P183" s="313">
        <f>IF(G183,J183/G183*100,0)</f>
        <v>0</v>
      </c>
      <c r="Q183" s="39"/>
    </row>
    <row r="184" spans="1:17" ht="30.75" customHeight="1" thickBot="1">
      <c r="A184" s="105"/>
      <c r="B184" s="207">
        <v>11</v>
      </c>
      <c r="C184" s="209"/>
      <c r="D184" s="503" t="s">
        <v>387</v>
      </c>
      <c r="E184" s="504"/>
      <c r="F184" s="223">
        <v>169</v>
      </c>
      <c r="G184" s="226">
        <v>0</v>
      </c>
      <c r="H184" s="230">
        <v>0</v>
      </c>
      <c r="I184" s="230">
        <v>0</v>
      </c>
      <c r="J184" s="226">
        <v>0</v>
      </c>
      <c r="K184" s="230">
        <v>0</v>
      </c>
      <c r="L184" s="245">
        <v>0</v>
      </c>
      <c r="M184" s="245">
        <v>0</v>
      </c>
      <c r="N184" s="245">
        <v>0</v>
      </c>
      <c r="O184" s="246">
        <f>IF(J184,N184/J184*100,0)</f>
        <v>0</v>
      </c>
      <c r="P184" s="313">
        <f>IF(G184,J184/G184*100,0)</f>
        <v>0</v>
      </c>
      <c r="Q184" s="39"/>
    </row>
    <row r="185" spans="1:17" ht="17.25" customHeight="1" thickBot="1">
      <c r="A185" s="105"/>
      <c r="B185" s="207"/>
      <c r="C185" s="209"/>
      <c r="D185" s="208"/>
      <c r="E185" s="220" t="s">
        <v>388</v>
      </c>
      <c r="F185" s="223">
        <v>170</v>
      </c>
      <c r="G185" s="226">
        <v>0</v>
      </c>
      <c r="H185" s="230">
        <v>0</v>
      </c>
      <c r="I185" s="230">
        <v>0</v>
      </c>
      <c r="J185" s="226">
        <v>0</v>
      </c>
      <c r="K185" s="230">
        <v>0</v>
      </c>
      <c r="L185" s="230">
        <v>0</v>
      </c>
      <c r="M185" s="230">
        <v>0</v>
      </c>
      <c r="N185" s="230">
        <v>0</v>
      </c>
      <c r="O185" s="246">
        <f>IF(J185,N185/J185*100,0)</f>
        <v>0</v>
      </c>
      <c r="P185" s="313">
        <f>IF(G185,J185/G185*100,0)</f>
        <v>0</v>
      </c>
      <c r="Q185" s="39"/>
    </row>
    <row r="186" spans="1:238" s="143" customFormat="1" ht="15.75" customHeight="1" thickBot="1">
      <c r="A186" s="108"/>
      <c r="B186" s="163"/>
      <c r="C186" s="97"/>
      <c r="D186" s="208"/>
      <c r="E186" s="220" t="s">
        <v>389</v>
      </c>
      <c r="F186" s="224">
        <v>171</v>
      </c>
      <c r="G186" s="184">
        <v>0</v>
      </c>
      <c r="H186" s="185">
        <v>0</v>
      </c>
      <c r="I186" s="185">
        <v>0</v>
      </c>
      <c r="J186" s="184">
        <v>0</v>
      </c>
      <c r="K186" s="230">
        <v>0</v>
      </c>
      <c r="L186" s="230">
        <v>0</v>
      </c>
      <c r="M186" s="230">
        <v>0</v>
      </c>
      <c r="N186" s="230">
        <v>0</v>
      </c>
      <c r="O186" s="246">
        <f>IF(J186,N186/J186*100,0)</f>
        <v>0</v>
      </c>
      <c r="P186" s="313">
        <f>IF(G186,J186/G186*100,0)</f>
        <v>0</v>
      </c>
      <c r="Q186" s="3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</row>
    <row r="187" spans="1:16" ht="15.75" customHeight="1">
      <c r="A187" s="446"/>
      <c r="B187" s="447"/>
      <c r="C187" s="447"/>
      <c r="D187" s="447"/>
      <c r="E187" s="447"/>
      <c r="F187" s="447"/>
      <c r="G187" s="447"/>
      <c r="H187" s="447"/>
      <c r="I187" s="447"/>
      <c r="J187" s="447"/>
      <c r="K187" s="447"/>
      <c r="L187" s="447"/>
      <c r="M187" s="447"/>
      <c r="N187" s="447"/>
      <c r="O187" s="447"/>
      <c r="P187" s="447"/>
    </row>
    <row r="188" spans="1:16" ht="15.75" customHeight="1">
      <c r="A188" s="444"/>
      <c r="B188" s="445"/>
      <c r="C188" s="445"/>
      <c r="D188" s="445"/>
      <c r="E188" s="445"/>
      <c r="F188" s="445"/>
      <c r="G188" s="445"/>
      <c r="H188" s="445"/>
      <c r="I188" s="445"/>
      <c r="J188" s="445"/>
      <c r="K188" s="445"/>
      <c r="L188" s="445"/>
      <c r="M188" s="445"/>
      <c r="N188" s="445"/>
      <c r="O188" s="445"/>
      <c r="P188" s="445"/>
    </row>
    <row r="189" spans="1:16" ht="15.75" customHeight="1">
      <c r="A189" s="67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</row>
    <row r="190" spans="1:96" s="188" customFormat="1" ht="15">
      <c r="A190" s="421" t="s">
        <v>406</v>
      </c>
      <c r="B190" s="422"/>
      <c r="C190" s="422"/>
      <c r="D190" s="422"/>
      <c r="E190" s="422"/>
      <c r="F190" s="268"/>
      <c r="G190" s="262"/>
      <c r="H190" s="262"/>
      <c r="I190" s="262"/>
      <c r="J190" s="263"/>
      <c r="K190" s="264"/>
      <c r="L190" s="421" t="s">
        <v>407</v>
      </c>
      <c r="M190" s="422"/>
      <c r="N190" s="423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187"/>
      <c r="AU190" s="187"/>
      <c r="AV190" s="187"/>
      <c r="AW190" s="187"/>
      <c r="AX190" s="187"/>
      <c r="AY190" s="187"/>
      <c r="AZ190" s="187"/>
      <c r="BA190" s="187"/>
      <c r="BB190" s="187"/>
      <c r="BC190" s="187"/>
      <c r="BD190" s="187"/>
      <c r="BE190" s="187"/>
      <c r="BF190" s="187"/>
      <c r="BG190" s="187"/>
      <c r="BH190" s="187"/>
      <c r="BI190" s="187"/>
      <c r="BJ190" s="187"/>
      <c r="BK190" s="187"/>
      <c r="BL190" s="187"/>
      <c r="BM190" s="187"/>
      <c r="BN190" s="187"/>
      <c r="BO190" s="187"/>
      <c r="BP190" s="187"/>
      <c r="BQ190" s="187"/>
      <c r="BR190" s="187"/>
      <c r="BS190" s="187"/>
      <c r="BT190" s="187"/>
      <c r="BU190" s="187"/>
      <c r="BV190" s="187"/>
      <c r="BW190" s="187"/>
      <c r="BX190" s="187"/>
      <c r="BY190" s="187"/>
      <c r="BZ190" s="187"/>
      <c r="CA190" s="187"/>
      <c r="CB190" s="187"/>
      <c r="CC190" s="187"/>
      <c r="CD190" s="187"/>
      <c r="CE190" s="187"/>
      <c r="CF190" s="187"/>
      <c r="CG190" s="187"/>
      <c r="CH190" s="187"/>
      <c r="CI190" s="187"/>
      <c r="CJ190" s="187"/>
      <c r="CK190" s="187"/>
      <c r="CL190" s="187"/>
      <c r="CM190" s="187"/>
      <c r="CN190" s="187"/>
      <c r="CO190" s="187"/>
      <c r="CP190" s="187"/>
      <c r="CQ190" s="187"/>
      <c r="CR190" s="187"/>
    </row>
    <row r="191" spans="1:14" s="40" customFormat="1" ht="15.75" customHeight="1">
      <c r="A191" s="428" t="s">
        <v>424</v>
      </c>
      <c r="B191" s="429"/>
      <c r="C191" s="429"/>
      <c r="D191" s="429"/>
      <c r="E191" s="430"/>
      <c r="F191" s="270"/>
      <c r="G191" s="269"/>
      <c r="H191" s="269"/>
      <c r="I191" s="269"/>
      <c r="J191" s="440"/>
      <c r="K191" s="441"/>
      <c r="L191" s="424" t="s">
        <v>426</v>
      </c>
      <c r="M191" s="425"/>
      <c r="N191" s="423"/>
    </row>
    <row r="192" ht="15" customHeight="1">
      <c r="E192" s="71"/>
    </row>
    <row r="193" spans="5:16" ht="13.5">
      <c r="E193" s="500"/>
      <c r="F193" s="500"/>
      <c r="G193" s="493"/>
      <c r="H193" s="493"/>
      <c r="I193" s="493"/>
      <c r="J193" s="493"/>
      <c r="K193" s="493"/>
      <c r="L193" s="493"/>
      <c r="M193" s="493"/>
      <c r="N193" s="493"/>
      <c r="O193" s="493"/>
      <c r="P193" s="493"/>
    </row>
    <row r="194" spans="5:16" ht="13.5">
      <c r="E194" s="72"/>
      <c r="F194" s="73"/>
      <c r="G194" s="508"/>
      <c r="H194" s="508"/>
      <c r="I194" s="508"/>
      <c r="J194" s="508"/>
      <c r="K194" s="508"/>
      <c r="L194" s="508"/>
      <c r="M194" s="508"/>
      <c r="N194" s="508"/>
      <c r="O194" s="508"/>
      <c r="P194" s="508"/>
    </row>
    <row r="195" spans="5:6" ht="13.5">
      <c r="E195" s="72"/>
      <c r="F195" s="73"/>
    </row>
    <row r="196" spans="1:100" s="32" customFormat="1" ht="12.75">
      <c r="A196" s="384"/>
      <c r="B196" s="384"/>
      <c r="C196" s="505"/>
      <c r="D196" s="505"/>
      <c r="E196" s="505"/>
      <c r="F196" s="505"/>
      <c r="G196" s="505"/>
      <c r="H196" s="505"/>
      <c r="I196" s="505"/>
      <c r="J196" s="505"/>
      <c r="K196" s="505"/>
      <c r="L196" s="505"/>
      <c r="M196" s="505"/>
      <c r="N196" s="505"/>
      <c r="O196" s="200"/>
      <c r="P196" s="74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</row>
    <row r="756" ht="3.75" customHeight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4.5" customHeight="1" hidden="1"/>
    <row r="769" ht="12.75" hidden="1"/>
    <row r="770" ht="12.75" hidden="1"/>
    <row r="771" ht="12.75" hidden="1"/>
    <row r="772" ht="12.75" hidden="1"/>
    <row r="773" ht="12.75" hidden="1"/>
    <row r="774" ht="12.75" hidden="1"/>
  </sheetData>
  <sheetProtection/>
  <mergeCells count="149">
    <mergeCell ref="D167:E167"/>
    <mergeCell ref="D79:E79"/>
    <mergeCell ref="D80:E80"/>
    <mergeCell ref="D131:E131"/>
    <mergeCell ref="D108:E108"/>
    <mergeCell ref="D110:E110"/>
    <mergeCell ref="D115:E115"/>
    <mergeCell ref="D95:E95"/>
    <mergeCell ref="D93:E93"/>
    <mergeCell ref="D104:E104"/>
    <mergeCell ref="D184:E184"/>
    <mergeCell ref="D112:E112"/>
    <mergeCell ref="D37:E37"/>
    <mergeCell ref="D100:E100"/>
    <mergeCell ref="D78:E78"/>
    <mergeCell ref="D111:E111"/>
    <mergeCell ref="D75:E75"/>
    <mergeCell ref="D176:E176"/>
    <mergeCell ref="D157:E157"/>
    <mergeCell ref="D162:E162"/>
    <mergeCell ref="G194:P194"/>
    <mergeCell ref="D132:E132"/>
    <mergeCell ref="C42:E42"/>
    <mergeCell ref="D74:E74"/>
    <mergeCell ref="D59:E59"/>
    <mergeCell ref="D126:E126"/>
    <mergeCell ref="D129:E129"/>
    <mergeCell ref="D155:E155"/>
    <mergeCell ref="D146:E146"/>
    <mergeCell ref="D127:E127"/>
    <mergeCell ref="A196:B196"/>
    <mergeCell ref="C196:N196"/>
    <mergeCell ref="B42:B133"/>
    <mergeCell ref="D57:E57"/>
    <mergeCell ref="D53:E53"/>
    <mergeCell ref="C100:C102"/>
    <mergeCell ref="D109:E109"/>
    <mergeCell ref="D56:E56"/>
    <mergeCell ref="D73:E73"/>
    <mergeCell ref="D91:E91"/>
    <mergeCell ref="E193:F193"/>
    <mergeCell ref="D122:E122"/>
    <mergeCell ref="D164:E164"/>
    <mergeCell ref="D154:E154"/>
    <mergeCell ref="D170:E170"/>
    <mergeCell ref="D128:E128"/>
    <mergeCell ref="D171:E171"/>
    <mergeCell ref="D177:E177"/>
    <mergeCell ref="D166:E166"/>
    <mergeCell ref="D183:E183"/>
    <mergeCell ref="C41:E41"/>
    <mergeCell ref="D94:E94"/>
    <mergeCell ref="D76:E76"/>
    <mergeCell ref="D92:E92"/>
    <mergeCell ref="D89:E89"/>
    <mergeCell ref="C90:E90"/>
    <mergeCell ref="D43:E43"/>
    <mergeCell ref="D51:E51"/>
    <mergeCell ref="D52:E52"/>
    <mergeCell ref="D77:E77"/>
    <mergeCell ref="G193:P193"/>
    <mergeCell ref="D103:E103"/>
    <mergeCell ref="D153:E153"/>
    <mergeCell ref="D130:E130"/>
    <mergeCell ref="D169:E169"/>
    <mergeCell ref="D168:E168"/>
    <mergeCell ref="D165:E165"/>
    <mergeCell ref="D150:E150"/>
    <mergeCell ref="D107:E107"/>
    <mergeCell ref="D133:E133"/>
    <mergeCell ref="A41:A149"/>
    <mergeCell ref="D49:E49"/>
    <mergeCell ref="D50:E50"/>
    <mergeCell ref="D48:E48"/>
    <mergeCell ref="D61:E61"/>
    <mergeCell ref="D102:E102"/>
    <mergeCell ref="D114:E114"/>
    <mergeCell ref="D101:E101"/>
    <mergeCell ref="D96:E96"/>
    <mergeCell ref="D98:E98"/>
    <mergeCell ref="D163:E163"/>
    <mergeCell ref="D142:E142"/>
    <mergeCell ref="D156:E156"/>
    <mergeCell ref="D161:E161"/>
    <mergeCell ref="D116:E116"/>
    <mergeCell ref="D123:E123"/>
    <mergeCell ref="C125:E125"/>
    <mergeCell ref="D158:E158"/>
    <mergeCell ref="D159:E159"/>
    <mergeCell ref="E5:Q5"/>
    <mergeCell ref="D14:E14"/>
    <mergeCell ref="B15:B25"/>
    <mergeCell ref="A3:E3"/>
    <mergeCell ref="D24:E24"/>
    <mergeCell ref="D21:E21"/>
    <mergeCell ref="B12:C12"/>
    <mergeCell ref="D12:E12"/>
    <mergeCell ref="P10:P11"/>
    <mergeCell ref="D9:E11"/>
    <mergeCell ref="O10:O11"/>
    <mergeCell ref="G9:G11"/>
    <mergeCell ref="F9:F11"/>
    <mergeCell ref="A9:C11"/>
    <mergeCell ref="B40:E40"/>
    <mergeCell ref="D149:E149"/>
    <mergeCell ref="C116:C122"/>
    <mergeCell ref="D143:E143"/>
    <mergeCell ref="D58:E58"/>
    <mergeCell ref="D119:E119"/>
    <mergeCell ref="J10:J11"/>
    <mergeCell ref="K9:N9"/>
    <mergeCell ref="A7:Q7"/>
    <mergeCell ref="A163:A175"/>
    <mergeCell ref="B143:B149"/>
    <mergeCell ref="C22:C23"/>
    <mergeCell ref="D45:E45"/>
    <mergeCell ref="D68:E68"/>
    <mergeCell ref="D13:E13"/>
    <mergeCell ref="K10:N10"/>
    <mergeCell ref="D35:E35"/>
    <mergeCell ref="D25:E25"/>
    <mergeCell ref="D15:E15"/>
    <mergeCell ref="D20:E20"/>
    <mergeCell ref="A1:F1"/>
    <mergeCell ref="A2:F2"/>
    <mergeCell ref="A6:P6"/>
    <mergeCell ref="D4:Q4"/>
    <mergeCell ref="D34:E34"/>
    <mergeCell ref="D26:E26"/>
    <mergeCell ref="L190:N190"/>
    <mergeCell ref="A191:E191"/>
    <mergeCell ref="L191:N191"/>
    <mergeCell ref="J191:K191"/>
    <mergeCell ref="D44:E44"/>
    <mergeCell ref="C97:E97"/>
    <mergeCell ref="D160:E160"/>
    <mergeCell ref="A188:P188"/>
    <mergeCell ref="A187:P187"/>
    <mergeCell ref="D99:E99"/>
    <mergeCell ref="H9:J9"/>
    <mergeCell ref="H10:I10"/>
    <mergeCell ref="D124:E124"/>
    <mergeCell ref="D113:E113"/>
    <mergeCell ref="D38:E38"/>
    <mergeCell ref="A190:E190"/>
    <mergeCell ref="A14:A39"/>
    <mergeCell ref="D39:E39"/>
    <mergeCell ref="D36:E36"/>
    <mergeCell ref="B35:B39"/>
  </mergeCells>
  <printOptions/>
  <pageMargins left="0.551181102362205" right="0.31496062992126" top="0.31496062992126" bottom="0.393700787401575" header="0.275590551181102" footer="0.31496062992126"/>
  <pageSetup fitToHeight="5" horizontalDpi="600" verticalDpi="600" orientation="landscape" paperSize="9" scale="74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421875" style="4" customWidth="1"/>
    <col min="2" max="2" width="47.8515625" style="4" customWidth="1"/>
    <col min="3" max="3" width="11.00390625" style="4" customWidth="1"/>
    <col min="4" max="4" width="10.7109375" style="4" customWidth="1"/>
    <col min="5" max="5" width="11.7109375" style="4" customWidth="1"/>
    <col min="6" max="6" width="12.140625" style="4" customWidth="1"/>
    <col min="7" max="7" width="15.8515625" style="4" customWidth="1"/>
    <col min="8" max="8" width="10.28125" style="4" customWidth="1"/>
    <col min="9" max="16384" width="9.140625" style="4" customWidth="1"/>
  </cols>
  <sheetData>
    <row r="1" spans="1:8" ht="15">
      <c r="A1" s="358" t="s">
        <v>311</v>
      </c>
      <c r="B1" s="359"/>
      <c r="C1" s="359"/>
      <c r="D1" s="359"/>
      <c r="E1" s="359"/>
      <c r="F1" s="359"/>
      <c r="H1" s="132" t="s">
        <v>102</v>
      </c>
    </row>
    <row r="2" spans="1:89" s="188" customFormat="1" ht="15">
      <c r="A2" s="358" t="s">
        <v>428</v>
      </c>
      <c r="B2" s="410"/>
      <c r="C2" s="410"/>
      <c r="D2" s="410"/>
      <c r="E2" s="410"/>
      <c r="F2" s="410"/>
      <c r="G2" s="8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</row>
    <row r="3" spans="1:108" s="32" customFormat="1" ht="15">
      <c r="A3" s="358"/>
      <c r="B3" s="358"/>
      <c r="C3" s="358"/>
      <c r="D3" s="358"/>
      <c r="E3" s="358"/>
      <c r="F3" s="8"/>
      <c r="G3" s="8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6" spans="2:8" ht="15">
      <c r="B6" s="516" t="s">
        <v>246</v>
      </c>
      <c r="C6" s="516"/>
      <c r="D6" s="516"/>
      <c r="E6" s="516"/>
      <c r="F6" s="516"/>
      <c r="G6" s="516"/>
      <c r="H6" s="516"/>
    </row>
    <row r="8" ht="13.5" thickBot="1">
      <c r="H8" s="2" t="s">
        <v>3</v>
      </c>
    </row>
    <row r="9" spans="1:8" ht="13.5" thickBot="1">
      <c r="A9" s="519" t="s">
        <v>394</v>
      </c>
      <c r="B9" s="512" t="s">
        <v>2</v>
      </c>
      <c r="C9" s="514" t="s">
        <v>390</v>
      </c>
      <c r="D9" s="514"/>
      <c r="E9" s="3" t="s">
        <v>4</v>
      </c>
      <c r="F9" s="515" t="s">
        <v>391</v>
      </c>
      <c r="G9" s="515"/>
      <c r="H9" s="1" t="s">
        <v>4</v>
      </c>
    </row>
    <row r="10" spans="1:8" ht="13.5" thickBot="1">
      <c r="A10" s="520"/>
      <c r="B10" s="513"/>
      <c r="C10" s="3" t="s">
        <v>0</v>
      </c>
      <c r="D10" s="1" t="s">
        <v>1</v>
      </c>
      <c r="E10" s="196" t="s">
        <v>241</v>
      </c>
      <c r="F10" s="1" t="s">
        <v>0</v>
      </c>
      <c r="G10" s="1" t="s">
        <v>202</v>
      </c>
      <c r="H10" s="193" t="s">
        <v>48</v>
      </c>
    </row>
    <row r="11" spans="1:8" s="29" customFormat="1" ht="10.5" thickBot="1">
      <c r="A11" s="27">
        <v>0</v>
      </c>
      <c r="B11" s="28">
        <v>1</v>
      </c>
      <c r="C11" s="195">
        <v>2</v>
      </c>
      <c r="D11" s="192">
        <v>3</v>
      </c>
      <c r="E11" s="197">
        <v>4</v>
      </c>
      <c r="F11" s="192">
        <v>5</v>
      </c>
      <c r="G11" s="192">
        <v>6</v>
      </c>
      <c r="H11" s="194">
        <v>7</v>
      </c>
    </row>
    <row r="12" spans="1:8" ht="16.5" customHeight="1" thickBot="1">
      <c r="A12" s="250" t="s">
        <v>44</v>
      </c>
      <c r="B12" s="251" t="s">
        <v>392</v>
      </c>
      <c r="C12" s="252">
        <f>C13+C14</f>
        <v>1473</v>
      </c>
      <c r="D12" s="252">
        <f>D13+D14</f>
        <v>1470</v>
      </c>
      <c r="E12" s="253">
        <f>IF(C12,D12/C12*100,0)</f>
        <v>99.79633401221996</v>
      </c>
      <c r="F12" s="252">
        <f>F13+F14</f>
        <v>1676</v>
      </c>
      <c r="G12" s="252">
        <f>G13+G14</f>
        <v>1510</v>
      </c>
      <c r="H12" s="254">
        <f>IF(F12,G12/F12*100,0)</f>
        <v>90.09546539379475</v>
      </c>
    </row>
    <row r="13" spans="1:8" ht="30" customHeight="1" thickBot="1">
      <c r="A13" s="250">
        <v>1</v>
      </c>
      <c r="B13" s="260" t="s">
        <v>283</v>
      </c>
      <c r="C13" s="261">
        <v>1473</v>
      </c>
      <c r="D13" s="261">
        <f>'Anexa 2'!G14-'Anexa 2'!G22-'Anexa 2'!G23</f>
        <v>1470</v>
      </c>
      <c r="E13" s="253">
        <f>IF(C13,D13/C13*100,0)</f>
        <v>99.79633401221996</v>
      </c>
      <c r="F13" s="253">
        <f>'Anexa 2'!I14-'Anexa 2'!I23</f>
        <v>1676</v>
      </c>
      <c r="G13" s="252">
        <f>'Anexa 2'!J14-'Anexa 2'!J22-'Anexa 2'!J23</f>
        <v>1510</v>
      </c>
      <c r="H13" s="254">
        <f>IF(F13,G13/F13*100,0)</f>
        <v>90.09546539379475</v>
      </c>
    </row>
    <row r="14" spans="1:8" ht="15.75" customHeight="1" thickBot="1">
      <c r="A14" s="255">
        <v>2</v>
      </c>
      <c r="B14" s="256" t="s">
        <v>94</v>
      </c>
      <c r="C14" s="257">
        <v>0</v>
      </c>
      <c r="D14" s="257">
        <f>'Anexa 2'!G34</f>
        <v>0</v>
      </c>
      <c r="E14" s="253">
        <f>IF(C14,D14/C14*100,0)</f>
        <v>0</v>
      </c>
      <c r="F14" s="258">
        <f>'Anexa 2'!I34</f>
        <v>0</v>
      </c>
      <c r="G14" s="259">
        <f>'Anexa 2'!J34</f>
        <v>0</v>
      </c>
      <c r="H14" s="254">
        <f>IF(F14,G14/F14*100,0)</f>
        <v>0</v>
      </c>
    </row>
    <row r="17" spans="1:108" s="188" customFormat="1" ht="12.75" customHeight="1">
      <c r="A17" s="517" t="s">
        <v>406</v>
      </c>
      <c r="B17" s="518"/>
      <c r="C17" s="518"/>
      <c r="D17" s="518"/>
      <c r="E17" s="518"/>
      <c r="F17" s="517" t="s">
        <v>413</v>
      </c>
      <c r="G17" s="524"/>
      <c r="H17" s="243"/>
      <c r="J17" s="241"/>
      <c r="K17" s="236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</row>
    <row r="18" spans="1:11" ht="17.25" customHeight="1">
      <c r="A18" s="521" t="s">
        <v>424</v>
      </c>
      <c r="B18" s="516"/>
      <c r="C18" s="516"/>
      <c r="D18" s="516"/>
      <c r="E18" s="522"/>
      <c r="F18" s="525" t="s">
        <v>426</v>
      </c>
      <c r="G18" s="526"/>
      <c r="H18" s="244"/>
      <c r="J18" s="426"/>
      <c r="K18" s="523"/>
    </row>
    <row r="19" spans="1:108" s="188" customFormat="1" ht="12.75">
      <c r="A19" s="189"/>
      <c r="B19" s="189"/>
      <c r="C19" s="190"/>
      <c r="D19" s="189"/>
      <c r="E19" s="198"/>
      <c r="F19" s="12"/>
      <c r="G19" s="12"/>
      <c r="H19" s="12"/>
      <c r="I19" s="21"/>
      <c r="J19" s="21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</row>
    <row r="22" spans="1:108" s="188" customFormat="1" ht="12.75">
      <c r="A22" s="189"/>
      <c r="B22" s="189"/>
      <c r="C22" s="190"/>
      <c r="D22" s="189"/>
      <c r="E22" s="198"/>
      <c r="F22" s="12"/>
      <c r="G22" s="12"/>
      <c r="H22" s="12"/>
      <c r="I22" s="21"/>
      <c r="J22" s="21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</row>
  </sheetData>
  <sheetProtection/>
  <mergeCells count="13">
    <mergeCell ref="A17:E17"/>
    <mergeCell ref="A3:E3"/>
    <mergeCell ref="A9:A10"/>
    <mergeCell ref="A18:E18"/>
    <mergeCell ref="J18:K18"/>
    <mergeCell ref="F17:G17"/>
    <mergeCell ref="F18:G18"/>
    <mergeCell ref="A2:F2"/>
    <mergeCell ref="A1:F1"/>
    <mergeCell ref="B9:B10"/>
    <mergeCell ref="C9:D9"/>
    <mergeCell ref="F9:G9"/>
    <mergeCell ref="B6:H6"/>
  </mergeCells>
  <printOptions/>
  <pageMargins left="0.75" right="0.24" top="1" bottom="1" header="0.5" footer="0.5"/>
  <pageSetup fitToHeight="1" fitToWidth="1" orientation="landscape" paperSize="9" scale="90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70">
      <selection activeCell="G89" sqref="G89:I89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3.7109375" style="0" customWidth="1"/>
    <col min="5" max="6" width="10.8515625" style="116" customWidth="1"/>
    <col min="7" max="7" width="12.00390625" style="116" customWidth="1"/>
    <col min="8" max="8" width="10.421875" style="116" customWidth="1"/>
    <col min="9" max="9" width="10.8515625" style="116" customWidth="1"/>
    <col min="11" max="11" width="9.8515625" style="0" customWidth="1"/>
  </cols>
  <sheetData>
    <row r="1" spans="1:9" s="316" customFormat="1" ht="12.75">
      <c r="A1" s="546" t="s">
        <v>408</v>
      </c>
      <c r="B1" s="546"/>
      <c r="C1" s="546"/>
      <c r="D1" s="546"/>
      <c r="E1" s="546"/>
      <c r="F1" s="314"/>
      <c r="G1" s="315"/>
      <c r="I1" s="315" t="s">
        <v>103</v>
      </c>
    </row>
    <row r="2" spans="1:7" s="318" customFormat="1" ht="13.5">
      <c r="A2" s="536" t="s">
        <v>421</v>
      </c>
      <c r="B2" s="536"/>
      <c r="C2" s="536"/>
      <c r="D2" s="536"/>
      <c r="E2" s="536"/>
      <c r="F2" s="317"/>
      <c r="G2" s="317"/>
    </row>
    <row r="3" spans="1:11" s="316" customFormat="1" ht="12.75">
      <c r="A3" s="546"/>
      <c r="B3" s="546"/>
      <c r="C3" s="546"/>
      <c r="D3" s="546"/>
      <c r="E3" s="546"/>
      <c r="F3" s="314"/>
      <c r="G3" s="315"/>
      <c r="K3" s="315"/>
    </row>
    <row r="4" spans="1:9" ht="14.25">
      <c r="A4" s="537" t="s">
        <v>409</v>
      </c>
      <c r="B4" s="537"/>
      <c r="C4" s="537"/>
      <c r="D4" s="537"/>
      <c r="E4" s="537"/>
      <c r="F4" s="537"/>
      <c r="G4" s="537"/>
      <c r="H4" s="537"/>
      <c r="I4" s="537"/>
    </row>
    <row r="6" ht="13.5" thickBot="1">
      <c r="I6" s="117" t="s">
        <v>41</v>
      </c>
    </row>
    <row r="7" spans="1:9" ht="14.25">
      <c r="A7" s="538"/>
      <c r="B7" s="540"/>
      <c r="C7" s="542" t="s">
        <v>42</v>
      </c>
      <c r="D7" s="544" t="s">
        <v>284</v>
      </c>
      <c r="E7" s="545">
        <v>2019</v>
      </c>
      <c r="F7" s="545"/>
      <c r="G7" s="527" t="s">
        <v>43</v>
      </c>
      <c r="H7" s="528"/>
      <c r="I7" s="529"/>
    </row>
    <row r="8" spans="1:9" ht="12.75">
      <c r="A8" s="539"/>
      <c r="B8" s="541"/>
      <c r="C8" s="543"/>
      <c r="D8" s="531"/>
      <c r="E8" s="530" t="s">
        <v>0</v>
      </c>
      <c r="F8" s="530" t="s">
        <v>410</v>
      </c>
      <c r="G8" s="551">
        <v>2020</v>
      </c>
      <c r="H8" s="551">
        <v>2021</v>
      </c>
      <c r="I8" s="532">
        <v>2022</v>
      </c>
    </row>
    <row r="9" spans="1:9" ht="12.75">
      <c r="A9" s="539"/>
      <c r="B9" s="541"/>
      <c r="C9" s="543"/>
      <c r="D9" s="531"/>
      <c r="E9" s="531"/>
      <c r="F9" s="531"/>
      <c r="G9" s="531"/>
      <c r="H9" s="531"/>
      <c r="I9" s="533"/>
    </row>
    <row r="10" spans="1:9" ht="14.25">
      <c r="A10" s="118">
        <v>0</v>
      </c>
      <c r="B10" s="119">
        <v>1</v>
      </c>
      <c r="C10" s="119">
        <v>2</v>
      </c>
      <c r="D10" s="119">
        <v>3</v>
      </c>
      <c r="E10" s="120">
        <v>4</v>
      </c>
      <c r="F10" s="120">
        <v>5</v>
      </c>
      <c r="G10" s="120">
        <v>6</v>
      </c>
      <c r="H10" s="120">
        <v>7</v>
      </c>
      <c r="I10" s="121">
        <v>8</v>
      </c>
    </row>
    <row r="11" spans="1:9" ht="14.25">
      <c r="A11" s="122" t="s">
        <v>44</v>
      </c>
      <c r="B11" s="123"/>
      <c r="C11" s="123" t="s">
        <v>285</v>
      </c>
      <c r="D11" s="123"/>
      <c r="E11" s="124">
        <f>E12+E15+E16+E17+E20</f>
        <v>24</v>
      </c>
      <c r="F11" s="124">
        <f>F12+F15+F16+F17+F20</f>
        <v>24</v>
      </c>
      <c r="G11" s="124">
        <f>G12+G15+G16+G17+G20</f>
        <v>0</v>
      </c>
      <c r="H11" s="124">
        <f>H12+H15+H16+H17+H20</f>
        <v>0</v>
      </c>
      <c r="I11" s="124">
        <f>I12+I15+I16+I17+I20</f>
        <v>0</v>
      </c>
    </row>
    <row r="12" spans="1:9" ht="14.25">
      <c r="A12" s="122"/>
      <c r="B12" s="123">
        <v>1</v>
      </c>
      <c r="C12" s="123" t="s">
        <v>45</v>
      </c>
      <c r="D12" s="123"/>
      <c r="E12" s="124">
        <f>E13+E14</f>
        <v>24</v>
      </c>
      <c r="F12" s="124">
        <f>F13+F14</f>
        <v>24</v>
      </c>
      <c r="G12" s="124">
        <f>G13+G14</f>
        <v>0</v>
      </c>
      <c r="H12" s="124">
        <f>H13+H14</f>
        <v>0</v>
      </c>
      <c r="I12" s="124">
        <f>I13+I14</f>
        <v>0</v>
      </c>
    </row>
    <row r="13" spans="1:9" ht="14.25">
      <c r="A13" s="122"/>
      <c r="B13" s="123"/>
      <c r="C13" s="123" t="s">
        <v>203</v>
      </c>
      <c r="D13" s="123"/>
      <c r="E13" s="125">
        <v>24</v>
      </c>
      <c r="F13" s="153">
        <v>24</v>
      </c>
      <c r="G13" s="153">
        <v>0</v>
      </c>
      <c r="H13" s="125">
        <v>0</v>
      </c>
      <c r="I13" s="158">
        <v>0</v>
      </c>
    </row>
    <row r="14" spans="1:9" ht="14.25">
      <c r="A14" s="122"/>
      <c r="B14" s="123"/>
      <c r="C14" s="123" t="s">
        <v>204</v>
      </c>
      <c r="D14" s="123"/>
      <c r="E14" s="125"/>
      <c r="F14" s="153"/>
      <c r="G14" s="153"/>
      <c r="H14" s="125"/>
      <c r="I14" s="158"/>
    </row>
    <row r="15" spans="1:13" ht="14.25">
      <c r="A15" s="122"/>
      <c r="B15" s="123">
        <v>2</v>
      </c>
      <c r="C15" s="123" t="s">
        <v>205</v>
      </c>
      <c r="D15" s="123"/>
      <c r="E15" s="124"/>
      <c r="F15" s="152"/>
      <c r="G15" s="152"/>
      <c r="H15" s="124"/>
      <c r="I15" s="157"/>
      <c r="K15" s="116"/>
      <c r="M15" s="116"/>
    </row>
    <row r="16" spans="1:13" ht="14.25">
      <c r="A16" s="122"/>
      <c r="B16" s="123">
        <v>3</v>
      </c>
      <c r="C16" s="123" t="s">
        <v>248</v>
      </c>
      <c r="D16" s="123"/>
      <c r="E16" s="124"/>
      <c r="F16" s="152"/>
      <c r="G16" s="152"/>
      <c r="H16" s="124"/>
      <c r="I16" s="157"/>
      <c r="K16" s="116"/>
      <c r="L16" s="116"/>
      <c r="M16" s="116"/>
    </row>
    <row r="17" spans="1:9" ht="14.25">
      <c r="A17" s="122"/>
      <c r="B17" s="123">
        <v>4</v>
      </c>
      <c r="C17" s="123" t="s">
        <v>46</v>
      </c>
      <c r="D17" s="123"/>
      <c r="E17" s="124">
        <f>E18+E19</f>
        <v>0</v>
      </c>
      <c r="F17" s="124">
        <f>F18+F19</f>
        <v>0</v>
      </c>
      <c r="G17" s="124">
        <f>G18+G19</f>
        <v>0</v>
      </c>
      <c r="H17" s="124">
        <f>H18+H19</f>
        <v>0</v>
      </c>
      <c r="I17" s="124">
        <f>I18+I19</f>
        <v>0</v>
      </c>
    </row>
    <row r="18" spans="1:9" ht="14.25">
      <c r="A18" s="122"/>
      <c r="B18" s="123"/>
      <c r="C18" s="123" t="s">
        <v>206</v>
      </c>
      <c r="D18" s="123"/>
      <c r="E18" s="124"/>
      <c r="F18" s="152"/>
      <c r="G18" s="152"/>
      <c r="H18" s="124"/>
      <c r="I18" s="157"/>
    </row>
    <row r="19" spans="1:9" ht="14.25">
      <c r="A19" s="122"/>
      <c r="B19" s="123"/>
      <c r="C19" s="123" t="s">
        <v>207</v>
      </c>
      <c r="D19" s="123"/>
      <c r="E19" s="125"/>
      <c r="F19" s="154"/>
      <c r="G19" s="153"/>
      <c r="H19" s="125"/>
      <c r="I19" s="158"/>
    </row>
    <row r="20" spans="1:9" ht="14.25">
      <c r="A20" s="122"/>
      <c r="B20" s="123">
        <v>5</v>
      </c>
      <c r="C20" s="123" t="s">
        <v>208</v>
      </c>
      <c r="D20" s="123"/>
      <c r="E20" s="124">
        <f>E21+E22</f>
        <v>0</v>
      </c>
      <c r="F20" s="124">
        <f>F21+F22</f>
        <v>0</v>
      </c>
      <c r="G20" s="124">
        <f>G21+G22</f>
        <v>0</v>
      </c>
      <c r="H20" s="124">
        <f>H21+H22</f>
        <v>0</v>
      </c>
      <c r="I20" s="124">
        <f>I21+I22</f>
        <v>0</v>
      </c>
    </row>
    <row r="21" spans="1:11" ht="14.25">
      <c r="A21" s="122"/>
      <c r="B21" s="123"/>
      <c r="C21" s="123" t="s">
        <v>411</v>
      </c>
      <c r="D21" s="123"/>
      <c r="E21" s="125"/>
      <c r="F21" s="154"/>
      <c r="G21" s="153"/>
      <c r="H21" s="125"/>
      <c r="I21" s="158"/>
      <c r="K21" s="116"/>
    </row>
    <row r="22" spans="1:9" ht="14.25">
      <c r="A22" s="122"/>
      <c r="B22" s="123"/>
      <c r="C22" s="123" t="s">
        <v>412</v>
      </c>
      <c r="D22" s="123"/>
      <c r="E22" s="125"/>
      <c r="F22" s="154"/>
      <c r="G22" s="153"/>
      <c r="H22" s="125"/>
      <c r="I22" s="158"/>
    </row>
    <row r="23" spans="1:9" ht="12.75">
      <c r="A23" s="126"/>
      <c r="B23" s="127"/>
      <c r="C23" s="127"/>
      <c r="D23" s="127"/>
      <c r="E23" s="128"/>
      <c r="F23" s="155"/>
      <c r="G23" s="155"/>
      <c r="H23" s="128"/>
      <c r="I23" s="159"/>
    </row>
    <row r="24" spans="1:11" ht="14.25">
      <c r="A24" s="122" t="s">
        <v>10</v>
      </c>
      <c r="B24" s="123"/>
      <c r="C24" s="123" t="s">
        <v>209</v>
      </c>
      <c r="D24" s="123"/>
      <c r="E24" s="124">
        <f>E25+E43++E62+E80+E83</f>
        <v>28</v>
      </c>
      <c r="F24" s="124">
        <f>F25+F43++F62+F80+F83</f>
        <v>23</v>
      </c>
      <c r="G24" s="124">
        <f>G25+G43++G62+G80+G83</f>
        <v>0</v>
      </c>
      <c r="H24" s="124">
        <f>H25+H43++H62+H80+H83</f>
        <v>0</v>
      </c>
      <c r="I24" s="124">
        <f>I25+I43++I62+I80+I83</f>
        <v>0</v>
      </c>
      <c r="K24" s="116"/>
    </row>
    <row r="25" spans="1:11" ht="14.25">
      <c r="A25" s="122"/>
      <c r="B25" s="123">
        <v>1</v>
      </c>
      <c r="C25" s="123" t="s">
        <v>210</v>
      </c>
      <c r="D25" s="123"/>
      <c r="E25" s="124">
        <f>E26+E29+E34+E38</f>
        <v>0</v>
      </c>
      <c r="F25" s="124">
        <f>F26+F29+F34+F38</f>
        <v>0</v>
      </c>
      <c r="G25" s="124">
        <f>G26+G29+G34+G38</f>
        <v>0</v>
      </c>
      <c r="H25" s="124">
        <f>H26+H29+H34+H38</f>
        <v>0</v>
      </c>
      <c r="I25" s="124">
        <f>I26+I29+I34+I38</f>
        <v>0</v>
      </c>
      <c r="K25" s="116"/>
    </row>
    <row r="26" spans="1:11" ht="12.75">
      <c r="A26" s="126"/>
      <c r="B26" s="127"/>
      <c r="C26" s="127" t="s">
        <v>211</v>
      </c>
      <c r="D26" s="127"/>
      <c r="E26" s="128"/>
      <c r="F26" s="155"/>
      <c r="G26" s="155"/>
      <c r="H26" s="128"/>
      <c r="I26" s="159"/>
      <c r="K26" s="116"/>
    </row>
    <row r="27" spans="1:11" ht="12.75">
      <c r="A27" s="126"/>
      <c r="B27" s="127"/>
      <c r="C27" s="127"/>
      <c r="D27" s="127"/>
      <c r="E27" s="128"/>
      <c r="F27" s="155"/>
      <c r="G27" s="155"/>
      <c r="H27" s="128"/>
      <c r="I27" s="159"/>
      <c r="K27" s="116"/>
    </row>
    <row r="28" spans="1:11" ht="12.75">
      <c r="A28" s="126"/>
      <c r="B28" s="127"/>
      <c r="C28" s="127"/>
      <c r="D28" s="127"/>
      <c r="E28" s="128"/>
      <c r="F28" s="155"/>
      <c r="G28" s="155"/>
      <c r="H28" s="128"/>
      <c r="I28" s="159"/>
      <c r="K28" s="116"/>
    </row>
    <row r="29" spans="1:9" ht="12.75">
      <c r="A29" s="126"/>
      <c r="B29" s="127"/>
      <c r="C29" s="127" t="s">
        <v>212</v>
      </c>
      <c r="D29" s="127"/>
      <c r="E29" s="128"/>
      <c r="F29" s="155"/>
      <c r="G29" s="155"/>
      <c r="H29" s="128"/>
      <c r="I29" s="159"/>
    </row>
    <row r="30" spans="1:9" ht="12.75">
      <c r="A30" s="126"/>
      <c r="B30" s="127"/>
      <c r="C30" s="127" t="s">
        <v>213</v>
      </c>
      <c r="D30" s="127"/>
      <c r="E30" s="128"/>
      <c r="F30" s="155"/>
      <c r="G30" s="155"/>
      <c r="H30" s="128"/>
      <c r="I30" s="159"/>
    </row>
    <row r="31" spans="1:9" ht="12.75">
      <c r="A31" s="126"/>
      <c r="B31" s="127"/>
      <c r="C31" s="127"/>
      <c r="D31" s="127"/>
      <c r="E31" s="128"/>
      <c r="F31" s="155"/>
      <c r="G31" s="155"/>
      <c r="H31" s="128"/>
      <c r="I31" s="159"/>
    </row>
    <row r="32" spans="1:9" ht="12.75">
      <c r="A32" s="126"/>
      <c r="B32" s="127"/>
      <c r="C32" s="127"/>
      <c r="D32" s="127"/>
      <c r="E32" s="128"/>
      <c r="F32" s="155"/>
      <c r="G32" s="155"/>
      <c r="H32" s="128"/>
      <c r="I32" s="159"/>
    </row>
    <row r="33" spans="1:9" ht="12.75">
      <c r="A33" s="126"/>
      <c r="B33" s="127"/>
      <c r="C33" s="127"/>
      <c r="D33" s="127"/>
      <c r="E33" s="128"/>
      <c r="F33" s="155"/>
      <c r="G33" s="155"/>
      <c r="H33" s="128"/>
      <c r="I33" s="159"/>
    </row>
    <row r="34" spans="1:9" ht="12.75">
      <c r="A34" s="126"/>
      <c r="B34" s="127"/>
      <c r="C34" s="127" t="s">
        <v>214</v>
      </c>
      <c r="D34" s="127"/>
      <c r="E34" s="128"/>
      <c r="F34" s="155"/>
      <c r="G34" s="155"/>
      <c r="H34" s="128"/>
      <c r="I34" s="159"/>
    </row>
    <row r="35" spans="1:9" ht="12.75">
      <c r="A35" s="126"/>
      <c r="B35" s="127"/>
      <c r="C35" s="127" t="s">
        <v>215</v>
      </c>
      <c r="D35" s="127"/>
      <c r="E35" s="128"/>
      <c r="F35" s="155"/>
      <c r="G35" s="155"/>
      <c r="H35" s="128"/>
      <c r="I35" s="159"/>
    </row>
    <row r="36" spans="1:9" ht="12.75">
      <c r="A36" s="126"/>
      <c r="B36" s="127"/>
      <c r="C36" s="127"/>
      <c r="D36" s="127"/>
      <c r="E36" s="128"/>
      <c r="F36" s="155"/>
      <c r="G36" s="155"/>
      <c r="H36" s="128"/>
      <c r="I36" s="159"/>
    </row>
    <row r="37" spans="1:9" ht="12.75">
      <c r="A37" s="126"/>
      <c r="B37" s="127"/>
      <c r="C37" s="127"/>
      <c r="D37" s="127"/>
      <c r="E37" s="128"/>
      <c r="F37" s="155"/>
      <c r="G37" s="155"/>
      <c r="H37" s="128"/>
      <c r="I37" s="159"/>
    </row>
    <row r="38" spans="1:9" ht="12.75">
      <c r="A38" s="126"/>
      <c r="B38" s="127"/>
      <c r="C38" s="127" t="s">
        <v>216</v>
      </c>
      <c r="D38" s="127"/>
      <c r="E38" s="128"/>
      <c r="F38" s="155"/>
      <c r="G38" s="155"/>
      <c r="H38" s="128"/>
      <c r="I38" s="159"/>
    </row>
    <row r="39" spans="1:9" ht="12.75">
      <c r="A39" s="126"/>
      <c r="B39" s="127"/>
      <c r="C39" s="127" t="s">
        <v>217</v>
      </c>
      <c r="D39" s="127"/>
      <c r="E39" s="128"/>
      <c r="F39" s="155"/>
      <c r="G39" s="155"/>
      <c r="H39" s="128"/>
      <c r="I39" s="159"/>
    </row>
    <row r="40" spans="1:9" ht="12.75">
      <c r="A40" s="126"/>
      <c r="B40" s="127"/>
      <c r="C40" s="127" t="s">
        <v>218</v>
      </c>
      <c r="D40" s="127"/>
      <c r="E40" s="128"/>
      <c r="F40" s="155"/>
      <c r="G40" s="155"/>
      <c r="H40" s="128"/>
      <c r="I40" s="159"/>
    </row>
    <row r="41" spans="1:9" ht="12.75">
      <c r="A41" s="126"/>
      <c r="B41" s="127"/>
      <c r="C41" s="127"/>
      <c r="D41" s="127"/>
      <c r="E41" s="128"/>
      <c r="F41" s="155"/>
      <c r="G41" s="155"/>
      <c r="H41" s="128"/>
      <c r="I41" s="159"/>
    </row>
    <row r="42" spans="1:9" ht="12.75">
      <c r="A42" s="126"/>
      <c r="B42" s="127"/>
      <c r="C42" s="127"/>
      <c r="D42" s="127"/>
      <c r="E42" s="128"/>
      <c r="F42" s="155"/>
      <c r="G42" s="155"/>
      <c r="H42" s="128"/>
      <c r="I42" s="159"/>
    </row>
    <row r="43" spans="1:9" ht="14.25">
      <c r="A43" s="122"/>
      <c r="B43" s="123">
        <v>2</v>
      </c>
      <c r="C43" s="123" t="s">
        <v>219</v>
      </c>
      <c r="D43" s="123"/>
      <c r="E43" s="124">
        <f>E44+E47+E53+E57</f>
        <v>0</v>
      </c>
      <c r="F43" s="124">
        <f>F44+F47+F53+F57</f>
        <v>0</v>
      </c>
      <c r="G43" s="124">
        <f>G44+G47+G53+G57</f>
        <v>0</v>
      </c>
      <c r="H43" s="124">
        <f>H44+H47+H53+H57</f>
        <v>0</v>
      </c>
      <c r="I43" s="124">
        <f>I44+I47+I53+I57</f>
        <v>0</v>
      </c>
    </row>
    <row r="44" spans="1:9" ht="12.75">
      <c r="A44" s="126"/>
      <c r="B44" s="127"/>
      <c r="C44" s="127" t="s">
        <v>211</v>
      </c>
      <c r="D44" s="127"/>
      <c r="E44" s="128"/>
      <c r="F44" s="155"/>
      <c r="G44" s="155"/>
      <c r="H44" s="128"/>
      <c r="I44" s="159"/>
    </row>
    <row r="45" spans="1:9" ht="12.75">
      <c r="A45" s="126"/>
      <c r="B45" s="127"/>
      <c r="C45" s="127"/>
      <c r="D45" s="127"/>
      <c r="E45" s="128"/>
      <c r="F45" s="155"/>
      <c r="G45" s="155"/>
      <c r="H45" s="128"/>
      <c r="I45" s="159"/>
    </row>
    <row r="46" spans="1:9" ht="12.75">
      <c r="A46" s="126"/>
      <c r="B46" s="127"/>
      <c r="C46" s="127"/>
      <c r="D46" s="127"/>
      <c r="E46" s="128"/>
      <c r="F46" s="155"/>
      <c r="G46" s="155"/>
      <c r="H46" s="128"/>
      <c r="I46" s="159"/>
    </row>
    <row r="47" spans="1:9" ht="12.75">
      <c r="A47" s="126"/>
      <c r="B47" s="127"/>
      <c r="C47" s="127" t="s">
        <v>212</v>
      </c>
      <c r="D47" s="127"/>
      <c r="E47" s="128"/>
      <c r="F47" s="155"/>
      <c r="G47" s="155"/>
      <c r="H47" s="128"/>
      <c r="I47" s="159"/>
    </row>
    <row r="48" spans="1:9" ht="12.75">
      <c r="A48" s="126"/>
      <c r="B48" s="127"/>
      <c r="C48" s="127" t="s">
        <v>213</v>
      </c>
      <c r="D48" s="127"/>
      <c r="E48" s="128"/>
      <c r="F48" s="155"/>
      <c r="G48" s="155"/>
      <c r="H48" s="128"/>
      <c r="I48" s="159"/>
    </row>
    <row r="49" spans="1:9" ht="12.75">
      <c r="A49" s="126"/>
      <c r="B49" s="127"/>
      <c r="C49" s="127"/>
      <c r="D49" s="127"/>
      <c r="E49" s="128"/>
      <c r="F49" s="155"/>
      <c r="G49" s="155"/>
      <c r="H49" s="128"/>
      <c r="I49" s="159"/>
    </row>
    <row r="50" spans="1:9" ht="12.75">
      <c r="A50" s="126"/>
      <c r="B50" s="127"/>
      <c r="C50" s="127"/>
      <c r="D50" s="127"/>
      <c r="E50" s="128"/>
      <c r="F50" s="155"/>
      <c r="G50" s="155"/>
      <c r="H50" s="128"/>
      <c r="I50" s="159"/>
    </row>
    <row r="51" spans="1:9" ht="12.75">
      <c r="A51" s="126"/>
      <c r="B51" s="127"/>
      <c r="C51" s="127"/>
      <c r="D51" s="127"/>
      <c r="E51" s="128"/>
      <c r="F51" s="155"/>
      <c r="G51" s="155"/>
      <c r="H51" s="128"/>
      <c r="I51" s="159"/>
    </row>
    <row r="52" spans="1:9" ht="12.75">
      <c r="A52" s="126"/>
      <c r="B52" s="127"/>
      <c r="C52" s="127"/>
      <c r="D52" s="127"/>
      <c r="E52" s="128"/>
      <c r="F52" s="155"/>
      <c r="G52" s="155"/>
      <c r="H52" s="128"/>
      <c r="I52" s="159"/>
    </row>
    <row r="53" spans="1:9" ht="12.75">
      <c r="A53" s="126"/>
      <c r="B53" s="127"/>
      <c r="C53" s="127" t="s">
        <v>214</v>
      </c>
      <c r="D53" s="127"/>
      <c r="E53" s="128"/>
      <c r="F53" s="155"/>
      <c r="G53" s="155"/>
      <c r="H53" s="128"/>
      <c r="I53" s="159"/>
    </row>
    <row r="54" spans="1:9" ht="12.75">
      <c r="A54" s="126"/>
      <c r="B54" s="127"/>
      <c r="C54" s="127" t="s">
        <v>215</v>
      </c>
      <c r="D54" s="127"/>
      <c r="E54" s="128"/>
      <c r="F54" s="155"/>
      <c r="G54" s="155"/>
      <c r="H54" s="128"/>
      <c r="I54" s="159"/>
    </row>
    <row r="55" spans="1:9" ht="12.75">
      <c r="A55" s="126"/>
      <c r="B55" s="127"/>
      <c r="C55" s="127"/>
      <c r="D55" s="127"/>
      <c r="E55" s="128"/>
      <c r="F55" s="155"/>
      <c r="G55" s="155"/>
      <c r="H55" s="128"/>
      <c r="I55" s="159"/>
    </row>
    <row r="56" spans="1:9" ht="12.75">
      <c r="A56" s="126"/>
      <c r="B56" s="127"/>
      <c r="C56" s="127"/>
      <c r="D56" s="127"/>
      <c r="E56" s="128"/>
      <c r="F56" s="155"/>
      <c r="G56" s="155"/>
      <c r="H56" s="128"/>
      <c r="I56" s="159"/>
    </row>
    <row r="57" spans="1:9" ht="12.75">
      <c r="A57" s="126"/>
      <c r="B57" s="127"/>
      <c r="C57" s="127" t="s">
        <v>216</v>
      </c>
      <c r="D57" s="127"/>
      <c r="E57" s="128"/>
      <c r="F57" s="155"/>
      <c r="G57" s="155"/>
      <c r="H57" s="128"/>
      <c r="I57" s="159"/>
    </row>
    <row r="58" spans="1:9" ht="12.75">
      <c r="A58" s="126"/>
      <c r="B58" s="127"/>
      <c r="C58" s="127" t="s">
        <v>217</v>
      </c>
      <c r="D58" s="127"/>
      <c r="E58" s="128"/>
      <c r="F58" s="155"/>
      <c r="G58" s="155"/>
      <c r="H58" s="128"/>
      <c r="I58" s="159"/>
    </row>
    <row r="59" spans="1:9" ht="12.75">
      <c r="A59" s="126"/>
      <c r="B59" s="127"/>
      <c r="C59" s="127" t="s">
        <v>218</v>
      </c>
      <c r="D59" s="127"/>
      <c r="E59" s="128"/>
      <c r="F59" s="155"/>
      <c r="G59" s="155"/>
      <c r="H59" s="128"/>
      <c r="I59" s="159"/>
    </row>
    <row r="60" spans="1:9" ht="12.75">
      <c r="A60" s="126"/>
      <c r="B60" s="127"/>
      <c r="C60" s="127"/>
      <c r="D60" s="127"/>
      <c r="E60" s="128"/>
      <c r="F60" s="155"/>
      <c r="G60" s="155"/>
      <c r="H60" s="128"/>
      <c r="I60" s="159"/>
    </row>
    <row r="61" spans="1:9" ht="12.75">
      <c r="A61" s="126"/>
      <c r="B61" s="127"/>
      <c r="C61" s="127"/>
      <c r="D61" s="127"/>
      <c r="E61" s="128"/>
      <c r="F61" s="155"/>
      <c r="G61" s="155"/>
      <c r="H61" s="128"/>
      <c r="I61" s="159"/>
    </row>
    <row r="62" spans="1:9" ht="14.25">
      <c r="A62" s="122"/>
      <c r="B62" s="123">
        <v>3</v>
      </c>
      <c r="C62" s="123" t="s">
        <v>220</v>
      </c>
      <c r="D62" s="123"/>
      <c r="E62" s="124">
        <f>E64+E67+E71+E75</f>
        <v>0</v>
      </c>
      <c r="F62" s="124">
        <f>F64+F67+F71+F75</f>
        <v>0</v>
      </c>
      <c r="G62" s="124">
        <f>G64+G67+G71+G75</f>
        <v>0</v>
      </c>
      <c r="H62" s="124">
        <f>H64+H67+H71+H75</f>
        <v>0</v>
      </c>
      <c r="I62" s="124">
        <f>I64+I67+I71+I75</f>
        <v>0</v>
      </c>
    </row>
    <row r="63" spans="1:9" ht="12.75">
      <c r="A63" s="126"/>
      <c r="B63" s="127"/>
      <c r="C63" s="127" t="s">
        <v>221</v>
      </c>
      <c r="D63" s="127"/>
      <c r="E63" s="128"/>
      <c r="F63" s="155"/>
      <c r="G63" s="155"/>
      <c r="H63" s="128"/>
      <c r="I63" s="159"/>
    </row>
    <row r="64" spans="1:9" ht="12.75">
      <c r="A64" s="126"/>
      <c r="B64" s="127"/>
      <c r="C64" s="127" t="s">
        <v>211</v>
      </c>
      <c r="D64" s="127"/>
      <c r="E64" s="128">
        <f>E65</f>
        <v>0</v>
      </c>
      <c r="F64" s="128">
        <f>F65</f>
        <v>0</v>
      </c>
      <c r="G64" s="128">
        <f>G65</f>
        <v>0</v>
      </c>
      <c r="H64" s="128">
        <f>H65</f>
        <v>0</v>
      </c>
      <c r="I64" s="128">
        <f>I65</f>
        <v>0</v>
      </c>
    </row>
    <row r="65" spans="1:9" ht="12.75">
      <c r="A65" s="126"/>
      <c r="B65" s="127"/>
      <c r="C65" s="127"/>
      <c r="D65" s="127"/>
      <c r="E65" s="128"/>
      <c r="F65" s="155"/>
      <c r="G65" s="155"/>
      <c r="H65" s="128"/>
      <c r="I65" s="159"/>
    </row>
    <row r="66" spans="1:9" ht="12.75">
      <c r="A66" s="126"/>
      <c r="B66" s="127"/>
      <c r="C66" s="127"/>
      <c r="D66" s="127"/>
      <c r="E66" s="128"/>
      <c r="F66" s="155"/>
      <c r="G66" s="155"/>
      <c r="H66" s="128"/>
      <c r="I66" s="159"/>
    </row>
    <row r="67" spans="1:9" ht="12.75">
      <c r="A67" s="126"/>
      <c r="B67" s="127"/>
      <c r="C67" s="127" t="s">
        <v>212</v>
      </c>
      <c r="D67" s="127"/>
      <c r="E67" s="128">
        <f>E69+E70</f>
        <v>0</v>
      </c>
      <c r="F67" s="128">
        <f>F69+F70</f>
        <v>0</v>
      </c>
      <c r="G67" s="128">
        <f>G69+G70</f>
        <v>0</v>
      </c>
      <c r="H67" s="128">
        <f>H69+H70</f>
        <v>0</v>
      </c>
      <c r="I67" s="128">
        <f>I69+I70</f>
        <v>0</v>
      </c>
    </row>
    <row r="68" spans="1:9" ht="12.75">
      <c r="A68" s="126"/>
      <c r="B68" s="127"/>
      <c r="C68" s="127" t="s">
        <v>213</v>
      </c>
      <c r="D68" s="127"/>
      <c r="E68" s="128"/>
      <c r="F68" s="155"/>
      <c r="G68" s="155"/>
      <c r="H68" s="128"/>
      <c r="I68" s="159"/>
    </row>
    <row r="69" spans="1:9" ht="12.75">
      <c r="A69" s="126"/>
      <c r="B69" s="127"/>
      <c r="C69" s="127"/>
      <c r="D69" s="127"/>
      <c r="E69" s="128"/>
      <c r="F69" s="155"/>
      <c r="G69" s="155"/>
      <c r="H69" s="128"/>
      <c r="I69" s="159"/>
    </row>
    <row r="70" spans="1:9" ht="12.75">
      <c r="A70" s="126"/>
      <c r="B70" s="127"/>
      <c r="C70" s="127"/>
      <c r="D70" s="127"/>
      <c r="E70" s="128"/>
      <c r="F70" s="155"/>
      <c r="G70" s="155"/>
      <c r="H70" s="128"/>
      <c r="I70" s="159"/>
    </row>
    <row r="71" spans="1:9" ht="12.75">
      <c r="A71" s="126"/>
      <c r="B71" s="127"/>
      <c r="C71" s="127" t="s">
        <v>214</v>
      </c>
      <c r="D71" s="127"/>
      <c r="E71" s="128"/>
      <c r="F71" s="155"/>
      <c r="G71" s="155"/>
      <c r="H71" s="128"/>
      <c r="I71" s="159"/>
    </row>
    <row r="72" spans="1:9" ht="12.75">
      <c r="A72" s="126"/>
      <c r="B72" s="127"/>
      <c r="C72" s="127" t="s">
        <v>215</v>
      </c>
      <c r="D72" s="127"/>
      <c r="E72" s="128"/>
      <c r="F72" s="155"/>
      <c r="G72" s="155"/>
      <c r="H72" s="128"/>
      <c r="I72" s="159"/>
    </row>
    <row r="73" spans="1:9" ht="12.75">
      <c r="A73" s="126"/>
      <c r="B73" s="127"/>
      <c r="C73" s="127"/>
      <c r="D73" s="127"/>
      <c r="E73" s="128"/>
      <c r="F73" s="155"/>
      <c r="G73" s="155"/>
      <c r="H73" s="128"/>
      <c r="I73" s="159"/>
    </row>
    <row r="74" spans="1:9" ht="12.75">
      <c r="A74" s="126"/>
      <c r="B74" s="127"/>
      <c r="C74" s="127"/>
      <c r="D74" s="127"/>
      <c r="E74" s="128"/>
      <c r="F74" s="155"/>
      <c r="G74" s="155"/>
      <c r="H74" s="128"/>
      <c r="I74" s="159"/>
    </row>
    <row r="75" spans="1:9" ht="12.75">
      <c r="A75" s="126"/>
      <c r="B75" s="127"/>
      <c r="C75" s="127" t="s">
        <v>216</v>
      </c>
      <c r="D75" s="127"/>
      <c r="E75" s="128"/>
      <c r="F75" s="155"/>
      <c r="G75" s="155"/>
      <c r="H75" s="128"/>
      <c r="I75" s="159"/>
    </row>
    <row r="76" spans="1:9" ht="12.75">
      <c r="A76" s="126"/>
      <c r="B76" s="127"/>
      <c r="C76" s="127" t="s">
        <v>217</v>
      </c>
      <c r="D76" s="127"/>
      <c r="E76" s="128"/>
      <c r="F76" s="155"/>
      <c r="G76" s="155"/>
      <c r="H76" s="128"/>
      <c r="I76" s="159"/>
    </row>
    <row r="77" spans="1:9" ht="12.75">
      <c r="A77" s="126"/>
      <c r="B77" s="127"/>
      <c r="C77" s="127" t="s">
        <v>218</v>
      </c>
      <c r="D77" s="127"/>
      <c r="E77" s="128"/>
      <c r="F77" s="155"/>
      <c r="G77" s="155"/>
      <c r="H77" s="128"/>
      <c r="I77" s="159"/>
    </row>
    <row r="78" spans="1:9" ht="12.75">
      <c r="A78" s="126"/>
      <c r="B78" s="127"/>
      <c r="C78" s="127"/>
      <c r="D78" s="127"/>
      <c r="E78" s="128"/>
      <c r="F78" s="155"/>
      <c r="G78" s="155"/>
      <c r="H78" s="128"/>
      <c r="I78" s="159"/>
    </row>
    <row r="79" spans="1:9" ht="12.75">
      <c r="A79" s="126"/>
      <c r="B79" s="127"/>
      <c r="C79" s="127"/>
      <c r="D79" s="127"/>
      <c r="E79" s="128"/>
      <c r="F79" s="155"/>
      <c r="G79" s="155"/>
      <c r="H79" s="128"/>
      <c r="I79" s="159"/>
    </row>
    <row r="80" spans="1:9" ht="14.25">
      <c r="A80" s="122"/>
      <c r="B80" s="123">
        <v>4</v>
      </c>
      <c r="C80" s="123" t="s">
        <v>222</v>
      </c>
      <c r="D80" s="123"/>
      <c r="E80" s="124">
        <f>E81+E82</f>
        <v>28</v>
      </c>
      <c r="F80" s="124">
        <f>F81+F82</f>
        <v>20</v>
      </c>
      <c r="G80" s="124">
        <f>G81+G82</f>
        <v>0</v>
      </c>
      <c r="H80" s="124">
        <f>H81+H82</f>
        <v>0</v>
      </c>
      <c r="I80" s="124">
        <f>I81+I82</f>
        <v>0</v>
      </c>
    </row>
    <row r="81" spans="1:9" ht="12.75">
      <c r="A81" s="126"/>
      <c r="B81" s="127"/>
      <c r="C81" s="127"/>
      <c r="D81" s="127"/>
      <c r="E81" s="128">
        <v>28</v>
      </c>
      <c r="F81" s="155">
        <v>20</v>
      </c>
      <c r="G81" s="155"/>
      <c r="H81" s="128"/>
      <c r="I81" s="159"/>
    </row>
    <row r="82" spans="1:9" ht="12.75">
      <c r="A82" s="126"/>
      <c r="B82" s="127"/>
      <c r="C82" s="127"/>
      <c r="D82" s="127"/>
      <c r="E82" s="128"/>
      <c r="F82" s="155"/>
      <c r="G82" s="155"/>
      <c r="H82" s="128"/>
      <c r="I82" s="159"/>
    </row>
    <row r="83" spans="1:9" ht="14.25">
      <c r="A83" s="122"/>
      <c r="B83" s="123">
        <v>5</v>
      </c>
      <c r="C83" s="123" t="s">
        <v>223</v>
      </c>
      <c r="D83" s="123"/>
      <c r="E83" s="124">
        <f>E84+E85</f>
        <v>0</v>
      </c>
      <c r="F83" s="124">
        <f>F84+F85</f>
        <v>3</v>
      </c>
      <c r="G83" s="124">
        <f>G84+G85</f>
        <v>0</v>
      </c>
      <c r="H83" s="124">
        <f>H84+H85</f>
        <v>0</v>
      </c>
      <c r="I83" s="124">
        <f>I84+I85</f>
        <v>0</v>
      </c>
    </row>
    <row r="84" spans="1:9" ht="12.75">
      <c r="A84" s="126"/>
      <c r="B84" s="127"/>
      <c r="C84" s="127" t="s">
        <v>224</v>
      </c>
      <c r="D84" s="127"/>
      <c r="E84" s="128"/>
      <c r="F84" s="155">
        <v>3</v>
      </c>
      <c r="G84" s="155"/>
      <c r="H84" s="128"/>
      <c r="I84" s="159"/>
    </row>
    <row r="85" spans="1:9" ht="13.5" thickBot="1">
      <c r="A85" s="129"/>
      <c r="B85" s="130"/>
      <c r="C85" s="130" t="s">
        <v>225</v>
      </c>
      <c r="D85" s="130"/>
      <c r="E85" s="131"/>
      <c r="F85" s="156"/>
      <c r="G85" s="156"/>
      <c r="H85" s="131"/>
      <c r="I85" s="160"/>
    </row>
    <row r="88" spans="1:11" s="4" customFormat="1" ht="12.75" customHeight="1">
      <c r="A88" s="534" t="s">
        <v>406</v>
      </c>
      <c r="B88" s="534"/>
      <c r="C88" s="534"/>
      <c r="D88" s="534"/>
      <c r="E88" s="534"/>
      <c r="F88" s="534"/>
      <c r="G88" s="534" t="s">
        <v>407</v>
      </c>
      <c r="H88" s="534"/>
      <c r="I88" s="534"/>
      <c r="J88" s="534"/>
      <c r="K88" s="534"/>
    </row>
    <row r="89" spans="1:11" s="4" customFormat="1" ht="12.75">
      <c r="A89" s="550" t="s">
        <v>424</v>
      </c>
      <c r="B89" s="550"/>
      <c r="C89" s="550"/>
      <c r="D89" s="550"/>
      <c r="E89" s="550"/>
      <c r="F89" s="550"/>
      <c r="G89" s="547" t="s">
        <v>426</v>
      </c>
      <c r="H89" s="548"/>
      <c r="I89" s="549"/>
      <c r="J89" s="547"/>
      <c r="K89" s="548"/>
    </row>
    <row r="90" spans="1:9" ht="14.25">
      <c r="A90" s="535"/>
      <c r="B90" s="535"/>
      <c r="C90" s="535"/>
      <c r="D90" s="535"/>
      <c r="E90" s="535"/>
      <c r="F90" s="535"/>
      <c r="G90" s="535"/>
      <c r="H90" s="535"/>
      <c r="I90" s="535"/>
    </row>
    <row r="91" ht="12.75">
      <c r="D91" t="s">
        <v>247</v>
      </c>
    </row>
  </sheetData>
  <sheetProtection/>
  <mergeCells count="22">
    <mergeCell ref="G89:I89"/>
    <mergeCell ref="A1:E1"/>
    <mergeCell ref="A89:F89"/>
    <mergeCell ref="J89:K89"/>
    <mergeCell ref="G8:G9"/>
    <mergeCell ref="H8:H9"/>
    <mergeCell ref="D7:D9"/>
    <mergeCell ref="E7:F7"/>
    <mergeCell ref="G88:I88"/>
    <mergeCell ref="J88:K88"/>
    <mergeCell ref="F8:F9"/>
    <mergeCell ref="A3:E3"/>
    <mergeCell ref="G7:I7"/>
    <mergeCell ref="E8:E9"/>
    <mergeCell ref="I8:I9"/>
    <mergeCell ref="A88:F88"/>
    <mergeCell ref="A90:I90"/>
    <mergeCell ref="A2:E2"/>
    <mergeCell ref="A4:I4"/>
    <mergeCell ref="A7:A9"/>
    <mergeCell ref="B7:B9"/>
    <mergeCell ref="C7:C9"/>
  </mergeCells>
  <printOptions/>
  <pageMargins left="0.75" right="0.41" top="0.74" bottom="0.49" header="0.5" footer="0.3"/>
  <pageSetup horizontalDpi="600" verticalDpi="600" orientation="landscape" paperSize="9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4.00390625" style="4" customWidth="1"/>
    <col min="2" max="2" width="3.00390625" style="4" customWidth="1"/>
    <col min="3" max="3" width="33.421875" style="4" customWidth="1"/>
    <col min="4" max="4" width="12.00390625" style="4" customWidth="1"/>
    <col min="5" max="5" width="10.57421875" style="4" customWidth="1"/>
    <col min="6" max="6" width="8.28125" style="4" bestFit="1" customWidth="1"/>
    <col min="7" max="7" width="10.140625" style="4" customWidth="1"/>
    <col min="8" max="8" width="9.00390625" style="4" customWidth="1"/>
    <col min="9" max="9" width="10.8515625" style="4" customWidth="1"/>
    <col min="10" max="10" width="8.28125" style="4" bestFit="1" customWidth="1"/>
    <col min="11" max="11" width="11.421875" style="4" customWidth="1"/>
    <col min="12" max="12" width="10.8515625" style="4" bestFit="1" customWidth="1"/>
    <col min="13" max="16384" width="9.140625" style="4" customWidth="1"/>
  </cols>
  <sheetData>
    <row r="1" spans="1:12" ht="12.75">
      <c r="A1" s="555" t="s">
        <v>408</v>
      </c>
      <c r="B1" s="555"/>
      <c r="C1" s="555"/>
      <c r="D1" s="555"/>
      <c r="E1" s="555"/>
      <c r="L1" s="132" t="s">
        <v>245</v>
      </c>
    </row>
    <row r="2" spans="1:7" s="318" customFormat="1" ht="13.5">
      <c r="A2" s="536" t="s">
        <v>421</v>
      </c>
      <c r="B2" s="536"/>
      <c r="C2" s="536"/>
      <c r="D2" s="536"/>
      <c r="E2" s="536"/>
      <c r="F2" s="317"/>
      <c r="G2" s="317"/>
    </row>
    <row r="3" spans="1:12" ht="12.75">
      <c r="A3" s="555"/>
      <c r="B3" s="555"/>
      <c r="C3" s="555"/>
      <c r="D3" s="555"/>
      <c r="E3" s="555"/>
      <c r="L3" s="132"/>
    </row>
    <row r="4" spans="2:12" ht="12.75" customHeight="1">
      <c r="B4" s="556" t="s">
        <v>251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</row>
    <row r="7" ht="13.5" thickBot="1">
      <c r="L7" s="132" t="s">
        <v>41</v>
      </c>
    </row>
    <row r="8" spans="1:12" ht="12.75" customHeight="1">
      <c r="A8" s="557" t="s">
        <v>166</v>
      </c>
      <c r="B8" s="560" t="s">
        <v>164</v>
      </c>
      <c r="C8" s="561"/>
      <c r="D8" s="557" t="s">
        <v>163</v>
      </c>
      <c r="E8" s="566">
        <v>2018</v>
      </c>
      <c r="F8" s="567"/>
      <c r="G8" s="566">
        <v>2019</v>
      </c>
      <c r="H8" s="567"/>
      <c r="I8" s="568">
        <v>2020</v>
      </c>
      <c r="J8" s="569"/>
      <c r="K8" s="568">
        <v>2021</v>
      </c>
      <c r="L8" s="569"/>
    </row>
    <row r="9" spans="1:12" ht="26.25" customHeight="1" thickBot="1">
      <c r="A9" s="558"/>
      <c r="B9" s="562"/>
      <c r="C9" s="563"/>
      <c r="D9" s="558"/>
      <c r="E9" s="574" t="s">
        <v>414</v>
      </c>
      <c r="F9" s="575"/>
      <c r="G9" s="584" t="s">
        <v>167</v>
      </c>
      <c r="H9" s="585"/>
      <c r="I9" s="584" t="s">
        <v>168</v>
      </c>
      <c r="J9" s="585"/>
      <c r="K9" s="584" t="s">
        <v>169</v>
      </c>
      <c r="L9" s="585"/>
    </row>
    <row r="10" spans="1:12" ht="28.5" customHeight="1" thickBot="1">
      <c r="A10" s="559"/>
      <c r="B10" s="564"/>
      <c r="C10" s="565"/>
      <c r="D10" s="559"/>
      <c r="E10" s="319" t="s">
        <v>179</v>
      </c>
      <c r="F10" s="320" t="s">
        <v>233</v>
      </c>
      <c r="G10" s="321" t="s">
        <v>159</v>
      </c>
      <c r="H10" s="322" t="s">
        <v>233</v>
      </c>
      <c r="I10" s="319" t="s">
        <v>159</v>
      </c>
      <c r="J10" s="320" t="s">
        <v>233</v>
      </c>
      <c r="K10" s="321" t="s">
        <v>159</v>
      </c>
      <c r="L10" s="320" t="s">
        <v>233</v>
      </c>
    </row>
    <row r="11" spans="1:12" s="329" customFormat="1" ht="10.5" thickBot="1">
      <c r="A11" s="323">
        <v>0</v>
      </c>
      <c r="B11" s="576">
        <v>1</v>
      </c>
      <c r="C11" s="577"/>
      <c r="D11" s="324">
        <v>2</v>
      </c>
      <c r="E11" s="325">
        <v>3</v>
      </c>
      <c r="F11" s="326">
        <v>4</v>
      </c>
      <c r="G11" s="327">
        <v>5</v>
      </c>
      <c r="H11" s="328">
        <v>6</v>
      </c>
      <c r="I11" s="325">
        <v>7</v>
      </c>
      <c r="J11" s="326">
        <v>8</v>
      </c>
      <c r="K11" s="327">
        <v>9</v>
      </c>
      <c r="L11" s="326">
        <v>10</v>
      </c>
    </row>
    <row r="12" spans="1:12" s="329" customFormat="1" ht="22.5" customHeight="1">
      <c r="A12" s="330" t="s">
        <v>171</v>
      </c>
      <c r="B12" s="582" t="s">
        <v>170</v>
      </c>
      <c r="C12" s="583"/>
      <c r="D12" s="331"/>
      <c r="E12" s="331"/>
      <c r="F12" s="331"/>
      <c r="G12" s="331"/>
      <c r="H12" s="331"/>
      <c r="I12" s="331"/>
      <c r="J12" s="331"/>
      <c r="K12" s="331"/>
      <c r="L12" s="332"/>
    </row>
    <row r="13" spans="1:12" ht="30" customHeight="1">
      <c r="A13" s="333">
        <v>1</v>
      </c>
      <c r="B13" s="570" t="s">
        <v>415</v>
      </c>
      <c r="C13" s="571"/>
      <c r="D13" s="334"/>
      <c r="E13" s="335" t="s">
        <v>54</v>
      </c>
      <c r="F13" s="335" t="s">
        <v>54</v>
      </c>
      <c r="G13" s="155"/>
      <c r="H13" s="155">
        <v>0</v>
      </c>
      <c r="I13" s="155"/>
      <c r="J13" s="155">
        <v>0</v>
      </c>
      <c r="K13" s="155"/>
      <c r="L13" s="336"/>
    </row>
    <row r="14" spans="1:12" ht="13.5" thickBot="1">
      <c r="A14" s="333">
        <v>2</v>
      </c>
      <c r="B14" s="578" t="s">
        <v>174</v>
      </c>
      <c r="C14" s="579"/>
      <c r="D14" s="337"/>
      <c r="E14" s="338" t="s">
        <v>54</v>
      </c>
      <c r="F14" s="338" t="s">
        <v>54</v>
      </c>
      <c r="G14" s="156">
        <f>G13</f>
        <v>0</v>
      </c>
      <c r="H14" s="156"/>
      <c r="I14" s="156">
        <f>I13</f>
        <v>0</v>
      </c>
      <c r="J14" s="156">
        <v>0</v>
      </c>
      <c r="K14" s="156">
        <f>K13</f>
        <v>0</v>
      </c>
      <c r="L14" s="339">
        <v>0</v>
      </c>
    </row>
    <row r="15" spans="1:12" ht="27" customHeight="1">
      <c r="A15" s="340" t="s">
        <v>172</v>
      </c>
      <c r="B15" s="582" t="s">
        <v>177</v>
      </c>
      <c r="C15" s="583"/>
      <c r="D15" s="341"/>
      <c r="E15" s="341"/>
      <c r="F15" s="341"/>
      <c r="G15" s="342"/>
      <c r="H15" s="343">
        <v>0</v>
      </c>
      <c r="I15" s="344"/>
      <c r="J15" s="344"/>
      <c r="K15" s="344"/>
      <c r="L15" s="345"/>
    </row>
    <row r="16" spans="1:12" ht="27.75" customHeight="1">
      <c r="A16" s="333">
        <v>1</v>
      </c>
      <c r="B16" s="570" t="s">
        <v>416</v>
      </c>
      <c r="C16" s="571"/>
      <c r="D16" s="346"/>
      <c r="E16" s="335" t="s">
        <v>54</v>
      </c>
      <c r="F16" s="335" t="s">
        <v>54</v>
      </c>
      <c r="G16" s="347"/>
      <c r="H16" s="155">
        <v>0</v>
      </c>
      <c r="I16" s="155"/>
      <c r="J16" s="155">
        <v>0</v>
      </c>
      <c r="K16" s="155"/>
      <c r="L16" s="336">
        <v>0</v>
      </c>
    </row>
    <row r="17" spans="1:12" ht="13.5">
      <c r="A17" s="333">
        <v>2</v>
      </c>
      <c r="B17" s="572" t="s">
        <v>417</v>
      </c>
      <c r="C17" s="573"/>
      <c r="D17" s="346"/>
      <c r="E17" s="335" t="s">
        <v>54</v>
      </c>
      <c r="F17" s="335" t="s">
        <v>54</v>
      </c>
      <c r="G17" s="347"/>
      <c r="H17" s="155"/>
      <c r="I17" s="155"/>
      <c r="J17" s="155"/>
      <c r="K17" s="155"/>
      <c r="L17" s="336"/>
    </row>
    <row r="18" spans="1:12" ht="13.5">
      <c r="A18" s="333">
        <v>3</v>
      </c>
      <c r="B18" s="572" t="s">
        <v>418</v>
      </c>
      <c r="C18" s="573"/>
      <c r="D18" s="346"/>
      <c r="E18" s="335" t="s">
        <v>54</v>
      </c>
      <c r="F18" s="335" t="s">
        <v>54</v>
      </c>
      <c r="G18" s="347"/>
      <c r="H18" s="155"/>
      <c r="I18" s="155"/>
      <c r="J18" s="155"/>
      <c r="K18" s="155"/>
      <c r="L18" s="336"/>
    </row>
    <row r="19" spans="1:12" ht="13.5" thickBot="1">
      <c r="A19" s="333">
        <v>4</v>
      </c>
      <c r="B19" s="578" t="s">
        <v>175</v>
      </c>
      <c r="C19" s="579"/>
      <c r="D19" s="337"/>
      <c r="E19" s="338" t="s">
        <v>54</v>
      </c>
      <c r="F19" s="338" t="s">
        <v>54</v>
      </c>
      <c r="G19" s="348">
        <f>G16</f>
        <v>0</v>
      </c>
      <c r="H19" s="156">
        <v>0</v>
      </c>
      <c r="I19" s="348">
        <f>I16</f>
        <v>0</v>
      </c>
      <c r="J19" s="156">
        <v>0</v>
      </c>
      <c r="K19" s="348">
        <f>K16</f>
        <v>0</v>
      </c>
      <c r="L19" s="339">
        <v>0</v>
      </c>
    </row>
    <row r="20" spans="1:12" ht="21" thickBot="1">
      <c r="A20" s="349" t="s">
        <v>173</v>
      </c>
      <c r="B20" s="580" t="s">
        <v>176</v>
      </c>
      <c r="C20" s="581"/>
      <c r="D20" s="350"/>
      <c r="E20" s="145">
        <f>'[1]BVC 2020 SINTETIC'!G33</f>
        <v>0</v>
      </c>
      <c r="F20" s="351">
        <v>0</v>
      </c>
      <c r="G20" s="352">
        <f>G14+G19</f>
        <v>0</v>
      </c>
      <c r="H20" s="351">
        <v>0</v>
      </c>
      <c r="I20" s="351">
        <f>I14+I19</f>
        <v>0</v>
      </c>
      <c r="J20" s="351">
        <v>0</v>
      </c>
      <c r="K20" s="351">
        <f>K14+K19</f>
        <v>0</v>
      </c>
      <c r="L20" s="353">
        <v>0</v>
      </c>
    </row>
    <row r="22" spans="1:12" ht="12.75" customHeight="1">
      <c r="A22" s="534" t="s">
        <v>406</v>
      </c>
      <c r="B22" s="534"/>
      <c r="C22" s="534"/>
      <c r="D22" s="534"/>
      <c r="E22" s="534"/>
      <c r="F22" s="534"/>
      <c r="G22" s="534"/>
      <c r="H22" s="534"/>
      <c r="J22" s="534" t="s">
        <v>407</v>
      </c>
      <c r="K22" s="534"/>
      <c r="L22" s="553"/>
    </row>
    <row r="23" spans="1:12" ht="12.75">
      <c r="A23" s="550" t="s">
        <v>424</v>
      </c>
      <c r="B23" s="550"/>
      <c r="C23" s="550"/>
      <c r="D23" s="550"/>
      <c r="E23" s="550"/>
      <c r="F23" s="550"/>
      <c r="G23" s="547"/>
      <c r="H23" s="547"/>
      <c r="J23" s="547" t="s">
        <v>426</v>
      </c>
      <c r="K23" s="547"/>
      <c r="L23" s="553"/>
    </row>
    <row r="25" spans="3:12" ht="15.75" customHeight="1">
      <c r="C25" s="554"/>
      <c r="D25" s="554"/>
      <c r="G25" s="233"/>
      <c r="I25" s="233"/>
      <c r="J25" s="354"/>
      <c r="K25" s="355"/>
      <c r="L25" s="354"/>
    </row>
    <row r="26" spans="10:12" ht="12.75">
      <c r="J26" s="552"/>
      <c r="K26" s="552"/>
      <c r="L26" s="552"/>
    </row>
  </sheetData>
  <sheetProtection/>
  <mergeCells count="33">
    <mergeCell ref="B15:C15"/>
    <mergeCell ref="B16:C16"/>
    <mergeCell ref="B17:C17"/>
    <mergeCell ref="I9:J9"/>
    <mergeCell ref="K9:L9"/>
    <mergeCell ref="G9:H9"/>
    <mergeCell ref="A3:E3"/>
    <mergeCell ref="B13:C13"/>
    <mergeCell ref="B18:C18"/>
    <mergeCell ref="E9:F9"/>
    <mergeCell ref="B11:C11"/>
    <mergeCell ref="A22:F22"/>
    <mergeCell ref="B19:C19"/>
    <mergeCell ref="B20:C20"/>
    <mergeCell ref="B14:C14"/>
    <mergeCell ref="B12:C12"/>
    <mergeCell ref="A1:E1"/>
    <mergeCell ref="A2:E2"/>
    <mergeCell ref="B4:L4"/>
    <mergeCell ref="A8:A10"/>
    <mergeCell ref="B8:C10"/>
    <mergeCell ref="D8:D10"/>
    <mergeCell ref="E8:F8"/>
    <mergeCell ref="G8:H8"/>
    <mergeCell ref="I8:J8"/>
    <mergeCell ref="K8:L8"/>
    <mergeCell ref="J26:L26"/>
    <mergeCell ref="G22:H22"/>
    <mergeCell ref="J22:L22"/>
    <mergeCell ref="A23:F23"/>
    <mergeCell ref="G23:H23"/>
    <mergeCell ref="J23:L23"/>
    <mergeCell ref="C25:D25"/>
  </mergeCells>
  <printOptions horizontalCentered="1"/>
  <pageMargins left="0.354330708661417" right="0.34" top="0.74" bottom="0.58" header="0.511811023622047" footer="0.33"/>
  <pageSetup orientation="landscape" paperSize="9" scale="99" r:id="rId1"/>
  <headerFooter alignWithMargins="0">
    <oddFooter>&amp;CPage &amp;P of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Paula</cp:lastModifiedBy>
  <cp:lastPrinted>2020-03-20T10:49:57Z</cp:lastPrinted>
  <dcterms:created xsi:type="dcterms:W3CDTF">2011-11-22T11:53:52Z</dcterms:created>
  <dcterms:modified xsi:type="dcterms:W3CDTF">2020-03-20T10:54:48Z</dcterms:modified>
  <cp:category/>
  <cp:version/>
  <cp:contentType/>
  <cp:contentStatus/>
</cp:coreProperties>
</file>